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SingleCells2.xml" ContentType="application/vnd.openxmlformats-officedocument.spreadsheetml.tableSingleCells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00.2\BolsaCandidaturas-IDERAM\Content\Anexos\"/>
    </mc:Choice>
  </mc:AlternateContent>
  <xr:revisionPtr revIDLastSave="0" documentId="13_ncr:1_{B886BAF3-D31D-48F3-A77C-6EA58FD609D6}" xr6:coauthVersionLast="36" xr6:coauthVersionMax="36" xr10:uidLastSave="{00000000-0000-0000-0000-000000000000}"/>
  <workbookProtection workbookAlgorithmName="SHA-512" workbookHashValue="xyNi9mVZ0xp0BUYAHsZ+BRoNHLrirF26V6il45qRX50ljd7R5dXmWxGHRx7cf6U7mMYSOV/aqImSFL8eHR1igg==" workbookSaltValue="OjUy4/IhR3Gg7cDQPTkj9g==" workbookSpinCount="100000" lockStructure="1"/>
  <bookViews>
    <workbookView xWindow="0" yWindow="0" windowWidth="28800" windowHeight="12810" xr2:uid="{EB517A98-8561-4648-A77F-67688284A904}"/>
  </bookViews>
  <sheets>
    <sheet name="BALANCOEMPRESA" sheetId="1" r:id="rId1"/>
    <sheet name="DRESULTADOSEMPRESA" sheetId="2" r:id="rId2"/>
    <sheet name="BALANCOEMPRESAPOSPROJECTO" sheetId="3" r:id="rId3"/>
    <sheet name="DRESULTADOSEMPRESAPOSPROJECTO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3" l="1"/>
  <c r="AF23" i="3"/>
  <c r="AG23" i="3"/>
  <c r="AH23" i="3"/>
  <c r="AF24" i="3"/>
  <c r="AG24" i="3"/>
  <c r="AH24" i="3"/>
  <c r="AF25" i="3"/>
  <c r="AG25" i="3"/>
  <c r="AH25" i="3"/>
  <c r="AF26" i="3"/>
  <c r="AG26" i="3"/>
  <c r="AH26" i="3"/>
  <c r="AF27" i="3"/>
  <c r="AG27" i="3"/>
  <c r="AH27" i="3"/>
  <c r="AF28" i="3"/>
  <c r="AG28" i="3"/>
  <c r="AH28" i="3"/>
  <c r="AF29" i="3"/>
  <c r="AG29" i="3"/>
  <c r="AH29" i="3"/>
  <c r="AF30" i="3"/>
  <c r="AG30" i="3"/>
  <c r="AH30" i="3"/>
  <c r="AF31" i="3"/>
  <c r="AG31" i="3"/>
  <c r="AH31" i="3"/>
  <c r="AF32" i="3"/>
  <c r="AG32" i="3"/>
  <c r="AH32" i="3"/>
  <c r="Z33" i="1"/>
  <c r="AC21" i="1" l="1"/>
  <c r="AD21" i="1"/>
  <c r="AE21" i="1"/>
  <c r="AC22" i="1"/>
  <c r="AD22" i="1"/>
  <c r="AE22" i="1"/>
  <c r="AF22" i="1"/>
  <c r="AG22" i="1"/>
  <c r="AC23" i="1"/>
  <c r="AD23" i="1"/>
  <c r="AE23" i="1"/>
  <c r="AF23" i="1"/>
  <c r="AG23" i="1"/>
  <c r="AC24" i="1"/>
  <c r="AD24" i="1"/>
  <c r="AE24" i="1"/>
  <c r="AF24" i="1"/>
  <c r="AG24" i="1"/>
  <c r="AC25" i="1"/>
  <c r="AD25" i="1"/>
  <c r="AE25" i="1"/>
  <c r="AF25" i="1"/>
  <c r="AG25" i="1"/>
  <c r="AC26" i="1"/>
  <c r="AD26" i="1"/>
  <c r="AE26" i="1"/>
  <c r="AF26" i="1"/>
  <c r="AG26" i="1"/>
  <c r="AC27" i="1"/>
  <c r="AD27" i="1"/>
  <c r="AE27" i="1"/>
  <c r="AF27" i="1"/>
  <c r="AG27" i="1"/>
  <c r="AC28" i="1"/>
  <c r="AD28" i="1"/>
  <c r="AE28" i="1"/>
  <c r="AF28" i="1"/>
  <c r="AG28" i="1"/>
  <c r="AC29" i="1"/>
  <c r="AD29" i="1"/>
  <c r="AE29" i="1"/>
  <c r="AF29" i="1"/>
  <c r="AG29" i="1"/>
  <c r="AC30" i="1"/>
  <c r="AD30" i="1"/>
  <c r="AE30" i="1"/>
  <c r="AF30" i="1"/>
  <c r="AG30" i="1"/>
  <c r="AC31" i="1"/>
  <c r="AD31" i="1"/>
  <c r="AE31" i="1"/>
  <c r="AF31" i="1"/>
  <c r="AG31" i="1"/>
  <c r="AC32" i="1"/>
  <c r="AD32" i="1"/>
  <c r="AE32" i="1"/>
  <c r="AF32" i="1"/>
  <c r="AG32" i="1"/>
  <c r="AC33" i="1"/>
  <c r="AD33" i="1"/>
  <c r="AE33" i="1"/>
  <c r="AC34" i="1"/>
  <c r="AD34" i="1"/>
  <c r="AE34" i="1"/>
  <c r="AF34" i="1"/>
  <c r="AG34" i="1"/>
  <c r="AC35" i="1"/>
  <c r="AD35" i="1"/>
  <c r="AE35" i="1"/>
  <c r="AF35" i="1"/>
  <c r="AG35" i="1"/>
  <c r="AC36" i="1"/>
  <c r="AD36" i="1"/>
  <c r="AE36" i="1"/>
  <c r="AF36" i="1"/>
  <c r="AG36" i="1"/>
  <c r="AC37" i="1"/>
  <c r="AD37" i="1"/>
  <c r="AE37" i="1"/>
  <c r="AF37" i="1"/>
  <c r="AG37" i="1"/>
  <c r="AC38" i="1"/>
  <c r="AD38" i="1"/>
  <c r="AE38" i="1"/>
  <c r="AF38" i="1"/>
  <c r="AG38" i="1"/>
  <c r="AC39" i="1"/>
  <c r="AD39" i="1"/>
  <c r="AE39" i="1"/>
  <c r="AF39" i="1"/>
  <c r="AG39" i="1"/>
  <c r="AC40" i="1"/>
  <c r="AD40" i="1"/>
  <c r="AE40" i="1"/>
  <c r="AF40" i="1"/>
  <c r="AG40" i="1"/>
  <c r="AC41" i="1"/>
  <c r="AD41" i="1"/>
  <c r="AE41" i="1"/>
  <c r="AF41" i="1"/>
  <c r="AG41" i="1"/>
  <c r="AC42" i="1"/>
  <c r="AD42" i="1"/>
  <c r="AE42" i="1"/>
  <c r="AF42" i="1"/>
  <c r="AG42" i="1"/>
  <c r="AC43" i="1"/>
  <c r="AD43" i="1"/>
  <c r="AE43" i="1"/>
  <c r="AF43" i="1"/>
  <c r="AG43" i="1"/>
  <c r="AC44" i="1"/>
  <c r="AD44" i="1"/>
  <c r="AE44" i="1"/>
  <c r="AF44" i="1"/>
  <c r="AG44" i="1"/>
  <c r="AC45" i="1"/>
  <c r="AD45" i="1"/>
  <c r="AE45" i="1"/>
  <c r="AF45" i="1"/>
  <c r="AG45" i="1"/>
  <c r="AC46" i="1"/>
  <c r="AD46" i="1"/>
  <c r="AE46" i="1"/>
  <c r="AF46" i="1"/>
  <c r="AG46" i="1"/>
  <c r="AC47" i="1"/>
  <c r="AD47" i="1"/>
  <c r="AE47" i="1"/>
  <c r="AC48" i="1"/>
  <c r="AD48" i="1"/>
  <c r="AE48" i="1"/>
  <c r="AC49" i="1"/>
  <c r="AD49" i="1"/>
  <c r="AE49" i="1"/>
  <c r="AF49" i="1"/>
  <c r="AG49" i="1"/>
  <c r="AC50" i="1"/>
  <c r="AD50" i="1"/>
  <c r="AE50" i="1"/>
  <c r="AF50" i="1"/>
  <c r="AG50" i="1"/>
  <c r="AC51" i="1"/>
  <c r="AD51" i="1"/>
  <c r="AE51" i="1"/>
  <c r="AF51" i="1"/>
  <c r="AG51" i="1"/>
  <c r="AC52" i="1"/>
  <c r="AD52" i="1"/>
  <c r="AE52" i="1"/>
  <c r="AF52" i="1"/>
  <c r="AG52" i="1"/>
  <c r="AC53" i="1"/>
  <c r="AD53" i="1"/>
  <c r="AE53" i="1"/>
  <c r="AF53" i="1"/>
  <c r="AG53" i="1"/>
  <c r="AC54" i="1"/>
  <c r="AD54" i="1"/>
  <c r="AE54" i="1"/>
  <c r="AF54" i="1"/>
  <c r="AG54" i="1"/>
  <c r="AC55" i="1"/>
  <c r="AD55" i="1"/>
  <c r="AE55" i="1"/>
  <c r="AF55" i="1"/>
  <c r="AG55" i="1"/>
  <c r="AC56" i="1"/>
  <c r="AD56" i="1"/>
  <c r="AE56" i="1"/>
  <c r="AF56" i="1"/>
  <c r="AG56" i="1"/>
  <c r="AC57" i="1"/>
  <c r="AD57" i="1"/>
  <c r="AE57" i="1"/>
  <c r="AF57" i="1"/>
  <c r="AG57" i="1"/>
  <c r="AC58" i="1"/>
  <c r="AD58" i="1"/>
  <c r="AE58" i="1"/>
  <c r="AF58" i="1"/>
  <c r="AG58" i="1"/>
  <c r="AC59" i="1"/>
  <c r="AD59" i="1"/>
  <c r="AE59" i="1"/>
  <c r="AF59" i="1"/>
  <c r="AG59" i="1"/>
  <c r="AC60" i="1"/>
  <c r="AD60" i="1"/>
  <c r="AE60" i="1"/>
  <c r="AF60" i="1"/>
  <c r="AG60" i="1"/>
  <c r="AC61" i="1"/>
  <c r="AD61" i="1"/>
  <c r="AE61" i="1"/>
  <c r="AF61" i="1"/>
  <c r="AG61" i="1"/>
  <c r="AC62" i="1"/>
  <c r="AD62" i="1"/>
  <c r="AE62" i="1"/>
  <c r="AF62" i="1"/>
  <c r="AG62" i="1"/>
  <c r="AC63" i="1"/>
  <c r="AD63" i="1"/>
  <c r="AE63" i="1"/>
  <c r="AC64" i="1"/>
  <c r="AD64" i="1"/>
  <c r="AE64" i="1"/>
  <c r="AF64" i="1"/>
  <c r="AG64" i="1"/>
  <c r="AC65" i="1"/>
  <c r="AD65" i="1"/>
  <c r="AE65" i="1"/>
  <c r="AF65" i="1"/>
  <c r="AG65" i="1"/>
  <c r="AC66" i="1"/>
  <c r="AD66" i="1"/>
  <c r="AE66" i="1"/>
  <c r="AF66" i="1"/>
  <c r="AG66" i="1"/>
  <c r="AC67" i="1"/>
  <c r="AD67" i="1"/>
  <c r="AE67" i="1"/>
  <c r="AF67" i="1"/>
  <c r="AG67" i="1"/>
  <c r="AC68" i="1"/>
  <c r="AD68" i="1"/>
  <c r="AE68" i="1"/>
  <c r="AF68" i="1"/>
  <c r="AG68" i="1"/>
  <c r="AC69" i="1"/>
  <c r="AD69" i="1"/>
  <c r="AE69" i="1"/>
  <c r="AF69" i="1"/>
  <c r="AG69" i="1"/>
  <c r="AC70" i="1"/>
  <c r="AD70" i="1"/>
  <c r="AE70" i="1"/>
  <c r="AF70" i="1"/>
  <c r="AG70" i="1"/>
  <c r="AC71" i="1"/>
  <c r="AD71" i="1"/>
  <c r="AE71" i="1"/>
  <c r="AC72" i="1"/>
  <c r="AD72" i="1"/>
  <c r="AE72" i="1"/>
  <c r="AF72" i="1"/>
  <c r="AG72" i="1"/>
  <c r="AC73" i="1"/>
  <c r="AD73" i="1"/>
  <c r="AE73" i="1"/>
  <c r="AF73" i="1"/>
  <c r="AG73" i="1"/>
  <c r="AC74" i="1"/>
  <c r="AD74" i="1"/>
  <c r="AE74" i="1"/>
  <c r="AF74" i="1"/>
  <c r="AG74" i="1"/>
  <c r="AC75" i="1"/>
  <c r="AD75" i="1"/>
  <c r="AE75" i="1"/>
  <c r="AF75" i="1"/>
  <c r="AG75" i="1"/>
  <c r="AC76" i="1"/>
  <c r="AD76" i="1"/>
  <c r="AE76" i="1"/>
  <c r="AF76" i="1"/>
  <c r="AG76" i="1"/>
  <c r="AC77" i="1"/>
  <c r="AD77" i="1"/>
  <c r="AE77" i="1"/>
  <c r="AF77" i="1"/>
  <c r="AG77" i="1"/>
  <c r="AC78" i="1"/>
  <c r="AD78" i="1"/>
  <c r="AE78" i="1"/>
  <c r="AF78" i="1"/>
  <c r="AG78" i="1"/>
  <c r="AC79" i="1"/>
  <c r="AD79" i="1"/>
  <c r="AE79" i="1"/>
  <c r="AF79" i="1"/>
  <c r="AG79" i="1"/>
  <c r="AC80" i="1"/>
  <c r="AD80" i="1"/>
  <c r="AE80" i="1"/>
  <c r="AF80" i="1"/>
  <c r="AG80" i="1"/>
  <c r="AC81" i="1"/>
  <c r="AD81" i="1"/>
  <c r="AE81" i="1"/>
  <c r="AF81" i="1"/>
  <c r="AG81" i="1"/>
  <c r="AC82" i="1"/>
  <c r="AD82" i="1"/>
  <c r="AE82" i="1"/>
  <c r="AF82" i="1"/>
  <c r="AG82" i="1"/>
  <c r="AC83" i="1"/>
  <c r="AD83" i="1"/>
  <c r="AE83" i="1"/>
  <c r="AC84" i="1"/>
  <c r="AD84" i="1"/>
  <c r="AE84" i="1"/>
  <c r="AC85" i="1"/>
  <c r="AD85" i="1"/>
  <c r="AE85" i="1"/>
  <c r="AF21" i="3"/>
  <c r="AG21" i="3"/>
  <c r="AH21" i="3"/>
  <c r="AF22" i="3"/>
  <c r="AG22" i="3"/>
  <c r="AH22" i="3"/>
  <c r="AI22" i="3"/>
  <c r="AJ22" i="3"/>
  <c r="AK22" i="3"/>
  <c r="AL22" i="3"/>
  <c r="AM22" i="3"/>
  <c r="AI23" i="3"/>
  <c r="AJ23" i="3"/>
  <c r="AK23" i="3"/>
  <c r="AL23" i="3"/>
  <c r="AM23" i="3"/>
  <c r="AI24" i="3"/>
  <c r="AJ24" i="3"/>
  <c r="AK24" i="3"/>
  <c r="AL24" i="3"/>
  <c r="AM24" i="3"/>
  <c r="AI25" i="3"/>
  <c r="AJ25" i="3"/>
  <c r="AK25" i="3"/>
  <c r="AL25" i="3"/>
  <c r="AM25" i="3"/>
  <c r="AI26" i="3"/>
  <c r="AJ26" i="3"/>
  <c r="AK26" i="3"/>
  <c r="AL26" i="3"/>
  <c r="AM26" i="3"/>
  <c r="AI27" i="3"/>
  <c r="AJ27" i="3"/>
  <c r="AK27" i="3"/>
  <c r="AL27" i="3"/>
  <c r="AM27" i="3"/>
  <c r="AI28" i="3"/>
  <c r="AJ28" i="3"/>
  <c r="AK28" i="3"/>
  <c r="AL28" i="3"/>
  <c r="AM28" i="3"/>
  <c r="AI29" i="3"/>
  <c r="AJ29" i="3"/>
  <c r="AK29" i="3"/>
  <c r="AL29" i="3"/>
  <c r="AM29" i="3"/>
  <c r="AI30" i="3"/>
  <c r="AJ30" i="3"/>
  <c r="AK30" i="3"/>
  <c r="AL30" i="3"/>
  <c r="AM30" i="3"/>
  <c r="AI31" i="3"/>
  <c r="AJ31" i="3"/>
  <c r="AK31" i="3"/>
  <c r="AL31" i="3"/>
  <c r="AM31" i="3"/>
  <c r="AI32" i="3"/>
  <c r="AJ32" i="3"/>
  <c r="AK32" i="3"/>
  <c r="AL32" i="3"/>
  <c r="AM32" i="3"/>
  <c r="AF33" i="3"/>
  <c r="AG33" i="3"/>
  <c r="AH33" i="3"/>
  <c r="AF34" i="3"/>
  <c r="AG34" i="3"/>
  <c r="AH34" i="3"/>
  <c r="AI34" i="3"/>
  <c r="AJ34" i="3"/>
  <c r="AK34" i="3"/>
  <c r="AL34" i="3"/>
  <c r="AM34" i="3"/>
  <c r="AF35" i="3"/>
  <c r="AG35" i="3"/>
  <c r="AH35" i="3"/>
  <c r="AI35" i="3"/>
  <c r="AJ35" i="3"/>
  <c r="AK35" i="3"/>
  <c r="AL35" i="3"/>
  <c r="AM35" i="3"/>
  <c r="AF36" i="3"/>
  <c r="AG36" i="3"/>
  <c r="AH36" i="3"/>
  <c r="AI36" i="3"/>
  <c r="AJ36" i="3"/>
  <c r="AK36" i="3"/>
  <c r="AL36" i="3"/>
  <c r="AM36" i="3"/>
  <c r="AF37" i="3"/>
  <c r="AG37" i="3"/>
  <c r="AH37" i="3"/>
  <c r="AI37" i="3"/>
  <c r="AJ37" i="3"/>
  <c r="AK37" i="3"/>
  <c r="AL37" i="3"/>
  <c r="AM37" i="3"/>
  <c r="AF38" i="3"/>
  <c r="AG38" i="3"/>
  <c r="AH38" i="3"/>
  <c r="AI38" i="3"/>
  <c r="AJ38" i="3"/>
  <c r="AK38" i="3"/>
  <c r="AL38" i="3"/>
  <c r="AM38" i="3"/>
  <c r="AF39" i="3"/>
  <c r="AG39" i="3"/>
  <c r="AH39" i="3"/>
  <c r="AI39" i="3"/>
  <c r="AJ39" i="3"/>
  <c r="AK39" i="3"/>
  <c r="AL39" i="3"/>
  <c r="AM39" i="3"/>
  <c r="AF40" i="3"/>
  <c r="AG40" i="3"/>
  <c r="AH40" i="3"/>
  <c r="AI40" i="3"/>
  <c r="AJ40" i="3"/>
  <c r="AK40" i="3"/>
  <c r="AL40" i="3"/>
  <c r="AM40" i="3"/>
  <c r="AF41" i="3"/>
  <c r="AG41" i="3"/>
  <c r="AH41" i="3"/>
  <c r="AI41" i="3"/>
  <c r="AJ41" i="3"/>
  <c r="AK41" i="3"/>
  <c r="AL41" i="3"/>
  <c r="AM41" i="3"/>
  <c r="AF42" i="3"/>
  <c r="AG42" i="3"/>
  <c r="AH42" i="3"/>
  <c r="AI42" i="3"/>
  <c r="AJ42" i="3"/>
  <c r="AK42" i="3"/>
  <c r="AL42" i="3"/>
  <c r="AM42" i="3"/>
  <c r="AF43" i="3"/>
  <c r="AG43" i="3"/>
  <c r="AH43" i="3"/>
  <c r="AI43" i="3"/>
  <c r="AJ43" i="3"/>
  <c r="AK43" i="3"/>
  <c r="AL43" i="3"/>
  <c r="AM43" i="3"/>
  <c r="AF44" i="3"/>
  <c r="AG44" i="3"/>
  <c r="AH44" i="3"/>
  <c r="AI44" i="3"/>
  <c r="AJ44" i="3"/>
  <c r="AK44" i="3"/>
  <c r="AL44" i="3"/>
  <c r="AM44" i="3"/>
  <c r="AF45" i="3"/>
  <c r="AG45" i="3"/>
  <c r="AH45" i="3"/>
  <c r="AI45" i="3"/>
  <c r="AJ45" i="3"/>
  <c r="AK45" i="3"/>
  <c r="AL45" i="3"/>
  <c r="AM45" i="3"/>
  <c r="AF46" i="3"/>
  <c r="AG46" i="3"/>
  <c r="AH46" i="3"/>
  <c r="AI46" i="3"/>
  <c r="AJ46" i="3"/>
  <c r="AK46" i="3"/>
  <c r="AL46" i="3"/>
  <c r="AM46" i="3"/>
  <c r="AF47" i="3"/>
  <c r="AG47" i="3"/>
  <c r="AH47" i="3"/>
  <c r="AF48" i="3"/>
  <c r="AG48" i="3"/>
  <c r="AH48" i="3"/>
  <c r="AF49" i="3"/>
  <c r="AG49" i="3"/>
  <c r="AH49" i="3"/>
  <c r="AI49" i="3"/>
  <c r="AJ49" i="3"/>
  <c r="AK49" i="3"/>
  <c r="AL49" i="3"/>
  <c r="AM49" i="3"/>
  <c r="AF50" i="3"/>
  <c r="AG50" i="3"/>
  <c r="AH50" i="3"/>
  <c r="AI50" i="3"/>
  <c r="AJ50" i="3"/>
  <c r="AK50" i="3"/>
  <c r="AL50" i="3"/>
  <c r="AM50" i="3"/>
  <c r="AF51" i="3"/>
  <c r="AG51" i="3"/>
  <c r="AH51" i="3"/>
  <c r="AI51" i="3"/>
  <c r="AJ51" i="3"/>
  <c r="AK51" i="3"/>
  <c r="AL51" i="3"/>
  <c r="AM51" i="3"/>
  <c r="AF52" i="3"/>
  <c r="AG52" i="3"/>
  <c r="AH52" i="3"/>
  <c r="AI52" i="3"/>
  <c r="AJ52" i="3"/>
  <c r="AK52" i="3"/>
  <c r="AL52" i="3"/>
  <c r="AM52" i="3"/>
  <c r="AF53" i="3"/>
  <c r="AG53" i="3"/>
  <c r="AH53" i="3"/>
  <c r="AI53" i="3"/>
  <c r="AJ53" i="3"/>
  <c r="AK53" i="3"/>
  <c r="AL53" i="3"/>
  <c r="AM53" i="3"/>
  <c r="AF54" i="3"/>
  <c r="AG54" i="3"/>
  <c r="AH54" i="3"/>
  <c r="AI54" i="3"/>
  <c r="AJ54" i="3"/>
  <c r="AK54" i="3"/>
  <c r="AL54" i="3"/>
  <c r="AM54" i="3"/>
  <c r="AF55" i="3"/>
  <c r="AG55" i="3"/>
  <c r="AH55" i="3"/>
  <c r="AI55" i="3"/>
  <c r="AJ55" i="3"/>
  <c r="AK55" i="3"/>
  <c r="AL55" i="3"/>
  <c r="AM55" i="3"/>
  <c r="AF56" i="3"/>
  <c r="AG56" i="3"/>
  <c r="AH56" i="3"/>
  <c r="AI56" i="3"/>
  <c r="AJ56" i="3"/>
  <c r="AK56" i="3"/>
  <c r="AL56" i="3"/>
  <c r="AM56" i="3"/>
  <c r="AF57" i="3"/>
  <c r="AG57" i="3"/>
  <c r="AH57" i="3"/>
  <c r="AI57" i="3"/>
  <c r="AJ57" i="3"/>
  <c r="AK57" i="3"/>
  <c r="AL57" i="3"/>
  <c r="AM57" i="3"/>
  <c r="AF58" i="3"/>
  <c r="AG58" i="3"/>
  <c r="AH58" i="3"/>
  <c r="AI58" i="3"/>
  <c r="AJ58" i="3"/>
  <c r="AK58" i="3"/>
  <c r="AL58" i="3"/>
  <c r="AM58" i="3"/>
  <c r="AF59" i="3"/>
  <c r="AG59" i="3"/>
  <c r="AH59" i="3"/>
  <c r="AI59" i="3"/>
  <c r="AJ59" i="3"/>
  <c r="AK59" i="3"/>
  <c r="AL59" i="3"/>
  <c r="AM59" i="3"/>
  <c r="AF60" i="3"/>
  <c r="AG60" i="3"/>
  <c r="AH60" i="3"/>
  <c r="AI60" i="3"/>
  <c r="AJ60" i="3"/>
  <c r="AK60" i="3"/>
  <c r="AL60" i="3"/>
  <c r="AM60" i="3"/>
  <c r="AF61" i="3"/>
  <c r="AG61" i="3"/>
  <c r="AH61" i="3"/>
  <c r="AI61" i="3"/>
  <c r="AJ61" i="3"/>
  <c r="AK61" i="3"/>
  <c r="AL61" i="3"/>
  <c r="AM61" i="3"/>
  <c r="AF62" i="3"/>
  <c r="AG62" i="3"/>
  <c r="AH62" i="3"/>
  <c r="AI62" i="3"/>
  <c r="AJ62" i="3"/>
  <c r="AK62" i="3"/>
  <c r="AL62" i="3"/>
  <c r="AM62" i="3"/>
  <c r="AF63" i="3"/>
  <c r="AG63" i="3"/>
  <c r="AH63" i="3"/>
  <c r="AF64" i="3"/>
  <c r="AG64" i="3"/>
  <c r="AH64" i="3"/>
  <c r="AI64" i="3"/>
  <c r="AJ64" i="3"/>
  <c r="AK64" i="3"/>
  <c r="AL64" i="3"/>
  <c r="AM64" i="3"/>
  <c r="AF65" i="3"/>
  <c r="AG65" i="3"/>
  <c r="AH65" i="3"/>
  <c r="AI65" i="3"/>
  <c r="AJ65" i="3"/>
  <c r="AK65" i="3"/>
  <c r="AL65" i="3"/>
  <c r="AM65" i="3"/>
  <c r="AF66" i="3"/>
  <c r="AG66" i="3"/>
  <c r="AH66" i="3"/>
  <c r="AI66" i="3"/>
  <c r="AJ66" i="3"/>
  <c r="AK66" i="3"/>
  <c r="AL66" i="3"/>
  <c r="AM66" i="3"/>
  <c r="AF67" i="3"/>
  <c r="AG67" i="3"/>
  <c r="AH67" i="3"/>
  <c r="AI67" i="3"/>
  <c r="AJ67" i="3"/>
  <c r="AK67" i="3"/>
  <c r="AL67" i="3"/>
  <c r="AM67" i="3"/>
  <c r="AF68" i="3"/>
  <c r="AG68" i="3"/>
  <c r="AH68" i="3"/>
  <c r="AI68" i="3"/>
  <c r="AJ68" i="3"/>
  <c r="AK68" i="3"/>
  <c r="AL68" i="3"/>
  <c r="AM68" i="3"/>
  <c r="AF69" i="3"/>
  <c r="AG69" i="3"/>
  <c r="AH69" i="3"/>
  <c r="AI69" i="3"/>
  <c r="AJ69" i="3"/>
  <c r="AK69" i="3"/>
  <c r="AL69" i="3"/>
  <c r="AM69" i="3"/>
  <c r="AF70" i="3"/>
  <c r="AG70" i="3"/>
  <c r="AH70" i="3"/>
  <c r="AI70" i="3"/>
  <c r="AJ70" i="3"/>
  <c r="AK70" i="3"/>
  <c r="AL70" i="3"/>
  <c r="AM70" i="3"/>
  <c r="AF71" i="3"/>
  <c r="AG71" i="3"/>
  <c r="AH71" i="3"/>
  <c r="AF72" i="3"/>
  <c r="AG72" i="3"/>
  <c r="AH72" i="3"/>
  <c r="AI72" i="3"/>
  <c r="AJ72" i="3"/>
  <c r="AK72" i="3"/>
  <c r="AL72" i="3"/>
  <c r="AM72" i="3"/>
  <c r="AF73" i="3"/>
  <c r="AG73" i="3"/>
  <c r="AH73" i="3"/>
  <c r="AI73" i="3"/>
  <c r="AJ73" i="3"/>
  <c r="AK73" i="3"/>
  <c r="AL73" i="3"/>
  <c r="AM73" i="3"/>
  <c r="AF74" i="3"/>
  <c r="AG74" i="3"/>
  <c r="AH74" i="3"/>
  <c r="AI74" i="3"/>
  <c r="AJ74" i="3"/>
  <c r="AK74" i="3"/>
  <c r="AL74" i="3"/>
  <c r="AM74" i="3"/>
  <c r="AF75" i="3"/>
  <c r="AG75" i="3"/>
  <c r="AH75" i="3"/>
  <c r="AI75" i="3"/>
  <c r="AJ75" i="3"/>
  <c r="AK75" i="3"/>
  <c r="AL75" i="3"/>
  <c r="AM75" i="3"/>
  <c r="AF76" i="3"/>
  <c r="AG76" i="3"/>
  <c r="AH76" i="3"/>
  <c r="AI76" i="3"/>
  <c r="AJ76" i="3"/>
  <c r="AK76" i="3"/>
  <c r="AL76" i="3"/>
  <c r="AM76" i="3"/>
  <c r="AF77" i="3"/>
  <c r="AG77" i="3"/>
  <c r="AH77" i="3"/>
  <c r="AI77" i="3"/>
  <c r="AJ77" i="3"/>
  <c r="AK77" i="3"/>
  <c r="AL77" i="3"/>
  <c r="AM77" i="3"/>
  <c r="AF78" i="3"/>
  <c r="AG78" i="3"/>
  <c r="AH78" i="3"/>
  <c r="AI78" i="3"/>
  <c r="AJ78" i="3"/>
  <c r="AK78" i="3"/>
  <c r="AL78" i="3"/>
  <c r="AM78" i="3"/>
  <c r="AF79" i="3"/>
  <c r="AG79" i="3"/>
  <c r="AH79" i="3"/>
  <c r="AI79" i="3"/>
  <c r="AJ79" i="3"/>
  <c r="AK79" i="3"/>
  <c r="AL79" i="3"/>
  <c r="AM79" i="3"/>
  <c r="AF80" i="3"/>
  <c r="AG80" i="3"/>
  <c r="AH80" i="3"/>
  <c r="AI80" i="3"/>
  <c r="AJ80" i="3"/>
  <c r="AK80" i="3"/>
  <c r="AL80" i="3"/>
  <c r="AM80" i="3"/>
  <c r="AF81" i="3"/>
  <c r="AG81" i="3"/>
  <c r="AH81" i="3"/>
  <c r="AI81" i="3"/>
  <c r="AJ81" i="3"/>
  <c r="AK81" i="3"/>
  <c r="AL81" i="3"/>
  <c r="AM81" i="3"/>
  <c r="AF82" i="3"/>
  <c r="AG82" i="3"/>
  <c r="AH82" i="3"/>
  <c r="AI82" i="3"/>
  <c r="AJ82" i="3"/>
  <c r="AK82" i="3"/>
  <c r="AL82" i="3"/>
  <c r="AM82" i="3"/>
  <c r="AF83" i="3"/>
  <c r="AG83" i="3"/>
  <c r="AH83" i="3"/>
  <c r="AF84" i="3"/>
  <c r="AG84" i="3"/>
  <c r="AH84" i="3"/>
  <c r="AF85" i="3"/>
  <c r="AG85" i="3"/>
  <c r="AH85" i="3"/>
  <c r="AB21" i="3" l="1"/>
  <c r="G13" i="4"/>
  <c r="G11" i="4"/>
  <c r="G13" i="3"/>
  <c r="G11" i="3"/>
  <c r="G13" i="2"/>
  <c r="G11" i="2"/>
  <c r="AM50" i="4"/>
  <c r="AL50" i="4"/>
  <c r="AK50" i="4"/>
  <c r="AJ50" i="4"/>
  <c r="AI50" i="4"/>
  <c r="AH50" i="4"/>
  <c r="AG50" i="4"/>
  <c r="AF50" i="4"/>
  <c r="AM49" i="4"/>
  <c r="AL49" i="4"/>
  <c r="AK49" i="4"/>
  <c r="AJ49" i="4"/>
  <c r="AI49" i="4"/>
  <c r="AH49" i="4"/>
  <c r="AG49" i="4"/>
  <c r="AF49" i="4"/>
  <c r="AM48" i="4"/>
  <c r="AL48" i="4"/>
  <c r="AK48" i="4"/>
  <c r="AJ48" i="4"/>
  <c r="AI48" i="4"/>
  <c r="AH48" i="4"/>
  <c r="AG48" i="4"/>
  <c r="AF48" i="4"/>
  <c r="AM47" i="4"/>
  <c r="AL47" i="4"/>
  <c r="AK47" i="4"/>
  <c r="AJ47" i="4"/>
  <c r="AI47" i="4"/>
  <c r="AH47" i="4"/>
  <c r="AG47" i="4"/>
  <c r="AF47" i="4"/>
  <c r="AM46" i="4"/>
  <c r="AL46" i="4"/>
  <c r="AK46" i="4"/>
  <c r="AJ46" i="4"/>
  <c r="AI46" i="4"/>
  <c r="AH46" i="4"/>
  <c r="AG46" i="4"/>
  <c r="AF46" i="4"/>
  <c r="AH45" i="4"/>
  <c r="AG45" i="4"/>
  <c r="AF45" i="4"/>
  <c r="AM44" i="4"/>
  <c r="AL44" i="4"/>
  <c r="AK44" i="4"/>
  <c r="AJ44" i="4"/>
  <c r="AI44" i="4"/>
  <c r="AH44" i="4"/>
  <c r="AG44" i="4"/>
  <c r="AF44" i="4"/>
  <c r="AH43" i="4"/>
  <c r="AG43" i="4"/>
  <c r="AF43" i="4"/>
  <c r="AM42" i="4"/>
  <c r="AL42" i="4"/>
  <c r="AK42" i="4"/>
  <c r="AJ42" i="4"/>
  <c r="AI42" i="4"/>
  <c r="AH42" i="4"/>
  <c r="AG42" i="4"/>
  <c r="AF42" i="4"/>
  <c r="AM41" i="4"/>
  <c r="AL41" i="4"/>
  <c r="AK41" i="4"/>
  <c r="AJ41" i="4"/>
  <c r="AI41" i="4"/>
  <c r="AH41" i="4"/>
  <c r="AG41" i="4"/>
  <c r="AF41" i="4"/>
  <c r="AH40" i="4"/>
  <c r="AG40" i="4"/>
  <c r="AF40" i="4"/>
  <c r="AM39" i="4"/>
  <c r="AL39" i="4"/>
  <c r="AK39" i="4"/>
  <c r="AJ39" i="4"/>
  <c r="AI39" i="4"/>
  <c r="AH39" i="4"/>
  <c r="AG39" i="4"/>
  <c r="AF39" i="4"/>
  <c r="AM38" i="4"/>
  <c r="AL38" i="4"/>
  <c r="AK38" i="4"/>
  <c r="AJ38" i="4"/>
  <c r="AI38" i="4"/>
  <c r="AH38" i="4"/>
  <c r="AG38" i="4"/>
  <c r="AF38" i="4"/>
  <c r="AH37" i="4"/>
  <c r="AG37" i="4"/>
  <c r="AF37" i="4"/>
  <c r="AC37" i="4"/>
  <c r="AC40" i="4" s="1"/>
  <c r="AB37" i="4"/>
  <c r="AL37" i="4" s="1"/>
  <c r="AA37" i="4"/>
  <c r="AK37" i="4" s="1"/>
  <c r="Z37" i="4"/>
  <c r="AJ37" i="4" s="1"/>
  <c r="Y37" i="4"/>
  <c r="AI37" i="4" s="1"/>
  <c r="AM36" i="4"/>
  <c r="AL36" i="4"/>
  <c r="AK36" i="4"/>
  <c r="AJ36" i="4"/>
  <c r="AI36" i="4"/>
  <c r="AH36" i="4"/>
  <c r="AG36" i="4"/>
  <c r="AF36" i="4"/>
  <c r="AM35" i="4"/>
  <c r="AL35" i="4"/>
  <c r="AK35" i="4"/>
  <c r="AJ35" i="4"/>
  <c r="AI35" i="4"/>
  <c r="AH35" i="4"/>
  <c r="AG35" i="4"/>
  <c r="AF35" i="4"/>
  <c r="AM34" i="4"/>
  <c r="AL34" i="4"/>
  <c r="AK34" i="4"/>
  <c r="AJ34" i="4"/>
  <c r="AI34" i="4"/>
  <c r="AH34" i="4"/>
  <c r="AG34" i="4"/>
  <c r="AF34" i="4"/>
  <c r="AM33" i="4"/>
  <c r="AL33" i="4"/>
  <c r="AK33" i="4"/>
  <c r="AJ33" i="4"/>
  <c r="AI33" i="4"/>
  <c r="AH33" i="4"/>
  <c r="AG33" i="4"/>
  <c r="AF33" i="4"/>
  <c r="AM32" i="4"/>
  <c r="AL32" i="4"/>
  <c r="AK32" i="4"/>
  <c r="AJ32" i="4"/>
  <c r="AI32" i="4"/>
  <c r="AH32" i="4"/>
  <c r="AG32" i="4"/>
  <c r="AF32" i="4"/>
  <c r="AM31" i="4"/>
  <c r="AL31" i="4"/>
  <c r="AK31" i="4"/>
  <c r="AJ31" i="4"/>
  <c r="AI31" i="4"/>
  <c r="AH31" i="4"/>
  <c r="AG31" i="4"/>
  <c r="AF31" i="4"/>
  <c r="AM30" i="4"/>
  <c r="AL30" i="4"/>
  <c r="AK30" i="4"/>
  <c r="AJ30" i="4"/>
  <c r="AI30" i="4"/>
  <c r="AH30" i="4"/>
  <c r="AG30" i="4"/>
  <c r="AF30" i="4"/>
  <c r="AM29" i="4"/>
  <c r="AL29" i="4"/>
  <c r="AK29" i="4"/>
  <c r="AJ29" i="4"/>
  <c r="AI29" i="4"/>
  <c r="AH29" i="4"/>
  <c r="AG29" i="4"/>
  <c r="AF29" i="4"/>
  <c r="AM28" i="4"/>
  <c r="AL28" i="4"/>
  <c r="AK28" i="4"/>
  <c r="AJ28" i="4"/>
  <c r="AI28" i="4"/>
  <c r="AH28" i="4"/>
  <c r="AG28" i="4"/>
  <c r="AF28" i="4"/>
  <c r="AM27" i="4"/>
  <c r="AL27" i="4"/>
  <c r="AK27" i="4"/>
  <c r="AJ27" i="4"/>
  <c r="AI27" i="4"/>
  <c r="AH27" i="4"/>
  <c r="AG27" i="4"/>
  <c r="AF27" i="4"/>
  <c r="AM26" i="4"/>
  <c r="AL26" i="4"/>
  <c r="AK26" i="4"/>
  <c r="AJ26" i="4"/>
  <c r="AI26" i="4"/>
  <c r="AH26" i="4"/>
  <c r="AG26" i="4"/>
  <c r="AF26" i="4"/>
  <c r="AM25" i="4"/>
  <c r="AL25" i="4"/>
  <c r="AK25" i="4"/>
  <c r="AJ25" i="4"/>
  <c r="AI25" i="4"/>
  <c r="AH25" i="4"/>
  <c r="AG25" i="4"/>
  <c r="AF25" i="4"/>
  <c r="AM24" i="4"/>
  <c r="AL24" i="4"/>
  <c r="AK24" i="4"/>
  <c r="AJ24" i="4"/>
  <c r="AI24" i="4"/>
  <c r="AH24" i="4"/>
  <c r="AG24" i="4"/>
  <c r="AF24" i="4"/>
  <c r="AM23" i="4"/>
  <c r="AL23" i="4"/>
  <c r="AK23" i="4"/>
  <c r="AJ23" i="4"/>
  <c r="AI23" i="4"/>
  <c r="AH23" i="4"/>
  <c r="AG23" i="4"/>
  <c r="AF23" i="4"/>
  <c r="AM22" i="4"/>
  <c r="AL22" i="4"/>
  <c r="AK22" i="4"/>
  <c r="AJ22" i="4"/>
  <c r="AI22" i="4"/>
  <c r="AH22" i="4"/>
  <c r="AG22" i="4"/>
  <c r="AF22" i="4"/>
  <c r="AM21" i="4"/>
  <c r="AL21" i="4"/>
  <c r="AK21" i="4"/>
  <c r="AJ21" i="4"/>
  <c r="AI21" i="4"/>
  <c r="AH21" i="4"/>
  <c r="AG21" i="4"/>
  <c r="AF21" i="4"/>
  <c r="AC83" i="3"/>
  <c r="AM83" i="3" s="1"/>
  <c r="AB83" i="3"/>
  <c r="AL83" i="3" s="1"/>
  <c r="AA83" i="3"/>
  <c r="AK83" i="3" s="1"/>
  <c r="Z83" i="3"/>
  <c r="AJ83" i="3" s="1"/>
  <c r="Y83" i="3"/>
  <c r="AI83" i="3" s="1"/>
  <c r="AC71" i="3"/>
  <c r="AB71" i="3"/>
  <c r="AA71" i="3"/>
  <c r="Z71" i="3"/>
  <c r="Y71" i="3"/>
  <c r="AC63" i="3"/>
  <c r="AM63" i="3" s="1"/>
  <c r="AB63" i="3"/>
  <c r="AL63" i="3" s="1"/>
  <c r="AA63" i="3"/>
  <c r="AK63" i="3" s="1"/>
  <c r="Z63" i="3"/>
  <c r="AJ63" i="3" s="1"/>
  <c r="Y63" i="3"/>
  <c r="AI63" i="3" s="1"/>
  <c r="AC47" i="3"/>
  <c r="AM47" i="3" s="1"/>
  <c r="AB47" i="3"/>
  <c r="AL47" i="3" s="1"/>
  <c r="AA47" i="3"/>
  <c r="AK47" i="3" s="1"/>
  <c r="Z47" i="3"/>
  <c r="AJ47" i="3" s="1"/>
  <c r="Y47" i="3"/>
  <c r="AI47" i="3" s="1"/>
  <c r="AC33" i="3"/>
  <c r="AB33" i="3"/>
  <c r="AA33" i="3"/>
  <c r="AK33" i="3" s="1"/>
  <c r="Z33" i="3"/>
  <c r="AJ33" i="3" s="1"/>
  <c r="Y33" i="3"/>
  <c r="AI33" i="3" s="1"/>
  <c r="AG50" i="2"/>
  <c r="AF50" i="2"/>
  <c r="AE50" i="2"/>
  <c r="AD50" i="2"/>
  <c r="AC50" i="2"/>
  <c r="AG49" i="2"/>
  <c r="AF49" i="2"/>
  <c r="AE49" i="2"/>
  <c r="AD49" i="2"/>
  <c r="AC49" i="2"/>
  <c r="AG48" i="2"/>
  <c r="AF48" i="2"/>
  <c r="AE48" i="2"/>
  <c r="AD48" i="2"/>
  <c r="AC48" i="2"/>
  <c r="AE47" i="2"/>
  <c r="AD47" i="2"/>
  <c r="AC47" i="2"/>
  <c r="Z47" i="2"/>
  <c r="AG47" i="2" s="1"/>
  <c r="Y47" i="2"/>
  <c r="AF47" i="2" s="1"/>
  <c r="AG46" i="2"/>
  <c r="AF46" i="2"/>
  <c r="AE46" i="2"/>
  <c r="AD46" i="2"/>
  <c r="AC46" i="2"/>
  <c r="AE45" i="2"/>
  <c r="AD45" i="2"/>
  <c r="AC45" i="2"/>
  <c r="AG44" i="2"/>
  <c r="AF44" i="2"/>
  <c r="AE44" i="2"/>
  <c r="AD44" i="2"/>
  <c r="AC44" i="2"/>
  <c r="AE43" i="2"/>
  <c r="AD43" i="2"/>
  <c r="AC43" i="2"/>
  <c r="AG42" i="2"/>
  <c r="AF42" i="2"/>
  <c r="AE42" i="2"/>
  <c r="AD42" i="2"/>
  <c r="AC42" i="2"/>
  <c r="AG41" i="2"/>
  <c r="AF41" i="2"/>
  <c r="AE41" i="2"/>
  <c r="AD41" i="2"/>
  <c r="AC41" i="2"/>
  <c r="AE40" i="2"/>
  <c r="AD40" i="2"/>
  <c r="AC40" i="2"/>
  <c r="AG39" i="2"/>
  <c r="AF39" i="2"/>
  <c r="AE39" i="2"/>
  <c r="AD39" i="2"/>
  <c r="AC39" i="2"/>
  <c r="AG38" i="2"/>
  <c r="AF38" i="2"/>
  <c r="AE38" i="2"/>
  <c r="AD38" i="2"/>
  <c r="AC38" i="2"/>
  <c r="AE37" i="2"/>
  <c r="AD37" i="2"/>
  <c r="AC37" i="2"/>
  <c r="Z37" i="2"/>
  <c r="AG37" i="2" s="1"/>
  <c r="Y37" i="2"/>
  <c r="AF37" i="2" s="1"/>
  <c r="AG36" i="2"/>
  <c r="AF36" i="2"/>
  <c r="AE36" i="2"/>
  <c r="AD36" i="2"/>
  <c r="AC36" i="2"/>
  <c r="AG35" i="2"/>
  <c r="AF35" i="2"/>
  <c r="AE35" i="2"/>
  <c r="AD35" i="2"/>
  <c r="AC35" i="2"/>
  <c r="AG34" i="2"/>
  <c r="AF34" i="2"/>
  <c r="AE34" i="2"/>
  <c r="AD34" i="2"/>
  <c r="AC34" i="2"/>
  <c r="AG33" i="2"/>
  <c r="AF33" i="2"/>
  <c r="AE33" i="2"/>
  <c r="AD33" i="2"/>
  <c r="AC33" i="2"/>
  <c r="AG32" i="2"/>
  <c r="AF32" i="2"/>
  <c r="AE32" i="2"/>
  <c r="AD32" i="2"/>
  <c r="AC32" i="2"/>
  <c r="AG31" i="2"/>
  <c r="AF31" i="2"/>
  <c r="AE31" i="2"/>
  <c r="AD31" i="2"/>
  <c r="AC31" i="2"/>
  <c r="AG30" i="2"/>
  <c r="AF30" i="2"/>
  <c r="AE30" i="2"/>
  <c r="AD30" i="2"/>
  <c r="AC30" i="2"/>
  <c r="AG29" i="2"/>
  <c r="AF29" i="2"/>
  <c r="AE29" i="2"/>
  <c r="AD29" i="2"/>
  <c r="AC29" i="2"/>
  <c r="AG28" i="2"/>
  <c r="AF28" i="2"/>
  <c r="AE28" i="2"/>
  <c r="AD28" i="2"/>
  <c r="AC28" i="2"/>
  <c r="AG27" i="2"/>
  <c r="AF27" i="2"/>
  <c r="AE27" i="2"/>
  <c r="AD27" i="2"/>
  <c r="AC27" i="2"/>
  <c r="AG26" i="2"/>
  <c r="AF26" i="2"/>
  <c r="AE26" i="2"/>
  <c r="AD26" i="2"/>
  <c r="AC26" i="2"/>
  <c r="AG25" i="2"/>
  <c r="AF25" i="2"/>
  <c r="AE25" i="2"/>
  <c r="AD25" i="2"/>
  <c r="AC25" i="2"/>
  <c r="AG24" i="2"/>
  <c r="AF24" i="2"/>
  <c r="AE24" i="2"/>
  <c r="AD24" i="2"/>
  <c r="AC24" i="2"/>
  <c r="AG23" i="2"/>
  <c r="AF23" i="2"/>
  <c r="AE23" i="2"/>
  <c r="AD23" i="2"/>
  <c r="AC23" i="2"/>
  <c r="AG22" i="2"/>
  <c r="AF22" i="2"/>
  <c r="AE22" i="2"/>
  <c r="AD22" i="2"/>
  <c r="AC22" i="2"/>
  <c r="AG21" i="2"/>
  <c r="AF21" i="2"/>
  <c r="AE21" i="2"/>
  <c r="AD21" i="2"/>
  <c r="AC21" i="2"/>
  <c r="Z83" i="1"/>
  <c r="AG83" i="1" s="1"/>
  <c r="Y83" i="1"/>
  <c r="AF83" i="1" s="1"/>
  <c r="Z71" i="1"/>
  <c r="AG71" i="1" s="1"/>
  <c r="Y71" i="1"/>
  <c r="Z63" i="1"/>
  <c r="AG63" i="1" s="1"/>
  <c r="Y63" i="1"/>
  <c r="AF63" i="1" s="1"/>
  <c r="Z47" i="1"/>
  <c r="AG47" i="1" s="1"/>
  <c r="Y47" i="1"/>
  <c r="AF47" i="1" s="1"/>
  <c r="AG33" i="1"/>
  <c r="Y33" i="1"/>
  <c r="Z21" i="1"/>
  <c r="Y21" i="1"/>
  <c r="Y21" i="3" l="1"/>
  <c r="Y20" i="4" s="1"/>
  <c r="AC21" i="3"/>
  <c r="AC20" i="4" s="1"/>
  <c r="Y40" i="4"/>
  <c r="Y43" i="4" s="1"/>
  <c r="AI43" i="4" s="1"/>
  <c r="AA84" i="3"/>
  <c r="AK84" i="3" s="1"/>
  <c r="AK71" i="3"/>
  <c r="AB84" i="3"/>
  <c r="AL84" i="3" s="1"/>
  <c r="AL71" i="3"/>
  <c r="AC48" i="3"/>
  <c r="AM48" i="3" s="1"/>
  <c r="AM33" i="3"/>
  <c r="AC84" i="3"/>
  <c r="AM84" i="3" s="1"/>
  <c r="AM71" i="3"/>
  <c r="Y84" i="3"/>
  <c r="AI84" i="3" s="1"/>
  <c r="AI71" i="3"/>
  <c r="AB48" i="3"/>
  <c r="AL48" i="3" s="1"/>
  <c r="AL33" i="3"/>
  <c r="Z84" i="3"/>
  <c r="AJ84" i="3" s="1"/>
  <c r="AJ71" i="3"/>
  <c r="Y48" i="1"/>
  <c r="AF48" i="1" s="1"/>
  <c r="AF33" i="1"/>
  <c r="Z20" i="2"/>
  <c r="AG21" i="1"/>
  <c r="Y20" i="2"/>
  <c r="AF21" i="1"/>
  <c r="Y84" i="1"/>
  <c r="AF84" i="1" s="1"/>
  <c r="AF71" i="1"/>
  <c r="Z48" i="1"/>
  <c r="AG48" i="1" s="1"/>
  <c r="AB20" i="4"/>
  <c r="AL21" i="3"/>
  <c r="Z84" i="1"/>
  <c r="Z21" i="3"/>
  <c r="AA21" i="3"/>
  <c r="AA48" i="3"/>
  <c r="AK48" i="3" s="1"/>
  <c r="AM40" i="4"/>
  <c r="AC43" i="4"/>
  <c r="AM37" i="4"/>
  <c r="Z40" i="4"/>
  <c r="AA40" i="4"/>
  <c r="AB40" i="4"/>
  <c r="Y48" i="3"/>
  <c r="AI48" i="3" s="1"/>
  <c r="Z48" i="3"/>
  <c r="AJ48" i="3" s="1"/>
  <c r="Y40" i="2"/>
  <c r="Z40" i="2"/>
  <c r="AA85" i="3" l="1"/>
  <c r="AK85" i="3" s="1"/>
  <c r="Z85" i="3"/>
  <c r="AJ85" i="3" s="1"/>
  <c r="AI21" i="3"/>
  <c r="AM21" i="3"/>
  <c r="Y45" i="4"/>
  <c r="AI45" i="4" s="1"/>
  <c r="AI40" i="4"/>
  <c r="AB85" i="3"/>
  <c r="AL85" i="3" s="1"/>
  <c r="Y85" i="3"/>
  <c r="AI85" i="3" s="1"/>
  <c r="AC85" i="3"/>
  <c r="AM85" i="3" s="1"/>
  <c r="Y85" i="1"/>
  <c r="AF85" i="1" s="1"/>
  <c r="Z85" i="1"/>
  <c r="AG85" i="1" s="1"/>
  <c r="AG84" i="1"/>
  <c r="AA20" i="4"/>
  <c r="AK21" i="3"/>
  <c r="Z20" i="4"/>
  <c r="AJ21" i="3"/>
  <c r="Z43" i="4"/>
  <c r="AJ40" i="4"/>
  <c r="AC45" i="4"/>
  <c r="AM45" i="4" s="1"/>
  <c r="AM43" i="4"/>
  <c r="AA43" i="4"/>
  <c r="AK40" i="4"/>
  <c r="AL40" i="4"/>
  <c r="AB43" i="4"/>
  <c r="AG40" i="2"/>
  <c r="Z43" i="2"/>
  <c r="AF40" i="2"/>
  <c r="Y43" i="2"/>
  <c r="AJ43" i="4" l="1"/>
  <c r="Z45" i="4"/>
  <c r="AJ45" i="4" s="1"/>
  <c r="AB45" i="4"/>
  <c r="AL45" i="4" s="1"/>
  <c r="AL43" i="4"/>
  <c r="AK43" i="4"/>
  <c r="AA45" i="4"/>
  <c r="AK45" i="4" s="1"/>
  <c r="AF43" i="2"/>
  <c r="Y45" i="2"/>
  <c r="AF45" i="2" s="1"/>
  <c r="Z45" i="2"/>
  <c r="AG45" i="2" s="1"/>
  <c r="AG43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AD36857-E655-42F7-8CAF-3101A2885359}" name="inicieBalancosDemonstracoes" type="4" refreshedVersion="0" background="1">
    <webPr xml="1" sourceData="1" url="C:\Users\paulonobrega\Desktop\inicie\inicieBalancosDemonstracoes.xml" htmlTables="1" htmlFormat="all"/>
  </connection>
</connections>
</file>

<file path=xl/sharedStrings.xml><?xml version="1.0" encoding="utf-8"?>
<sst xmlns="http://schemas.openxmlformats.org/spreadsheetml/2006/main" count="351" uniqueCount="131">
  <si>
    <t>Beneficiário</t>
  </si>
  <si>
    <t>Designação:</t>
  </si>
  <si>
    <t>NIPC:</t>
  </si>
  <si>
    <t>Balanço da Empresa - Pré candidatura</t>
  </si>
  <si>
    <t>Data da Candidatura:</t>
  </si>
  <si>
    <t>(euros)</t>
  </si>
  <si>
    <t>ACTIVO</t>
  </si>
  <si>
    <t>Notas</t>
  </si>
  <si>
    <t>1898</t>
  </si>
  <si>
    <t>1899</t>
  </si>
  <si>
    <t>Activo não corrente</t>
  </si>
  <si>
    <t>activos fixos tangíveis</t>
  </si>
  <si>
    <t>Propriedades de investimento</t>
  </si>
  <si>
    <t>Goodwill</t>
  </si>
  <si>
    <t>Activos Intangíveis</t>
  </si>
  <si>
    <t>Activos biológicos</t>
  </si>
  <si>
    <t>Participações financeiras - método da equivalência patrimonial</t>
  </si>
  <si>
    <t>Participações financeiras - outros métodos</t>
  </si>
  <si>
    <t>Accionistas/sócios</t>
  </si>
  <si>
    <t>Outros activos financeiros</t>
  </si>
  <si>
    <t>Activos por impostos diferidos</t>
  </si>
  <si>
    <t>Total do Activo não Corrente</t>
  </si>
  <si>
    <t>Activo corrente</t>
  </si>
  <si>
    <t xml:space="preserve">Inventários </t>
  </si>
  <si>
    <t>Clientes</t>
  </si>
  <si>
    <t>Adiantamentos a fornecedores</t>
  </si>
  <si>
    <t>Estado e outros entes públicos</t>
  </si>
  <si>
    <t>Outras contas a receber</t>
  </si>
  <si>
    <t>Diferimentos</t>
  </si>
  <si>
    <t>Activos financeiros detidos para negociação</t>
  </si>
  <si>
    <t>Activos não correntes detidos para venda</t>
  </si>
  <si>
    <t>Caixa e depósitos bancários</t>
  </si>
  <si>
    <t>Total do Activo Corrente</t>
  </si>
  <si>
    <t>TOTAL DO ACTIVO</t>
  </si>
  <si>
    <t>CAPITAL PRÓPRIO E PASSIVO</t>
  </si>
  <si>
    <t xml:space="preserve">CAPITAL PRÓPRIO  </t>
  </si>
  <si>
    <t>Capital realizado</t>
  </si>
  <si>
    <t xml:space="preserve">Acções (quotas) próprias </t>
  </si>
  <si>
    <t>Outros instrumentos de capital próprio</t>
  </si>
  <si>
    <t>Prémios de emissão</t>
  </si>
  <si>
    <t>Reservas legais</t>
  </si>
  <si>
    <t>Outras reservas</t>
  </si>
  <si>
    <t>Resultados transitados</t>
  </si>
  <si>
    <t>Ajustamentos em activos financeiros</t>
  </si>
  <si>
    <t>Excedentes de revalorização</t>
  </si>
  <si>
    <t>Outras variações no capital próprio</t>
  </si>
  <si>
    <t xml:space="preserve">Resultado líquido do período </t>
  </si>
  <si>
    <t>Interesses minoritários</t>
  </si>
  <si>
    <t>Total do capital próprio</t>
  </si>
  <si>
    <t>Passivo</t>
  </si>
  <si>
    <t>Passivo não corrente</t>
  </si>
  <si>
    <t>Provisões</t>
  </si>
  <si>
    <t>Financiamentos obtidos</t>
  </si>
  <si>
    <t>Responsabilidades por belefícios pós-emprego</t>
  </si>
  <si>
    <t>Passivos por impostos diferidos</t>
  </si>
  <si>
    <t>Outras contas a pagar</t>
  </si>
  <si>
    <t>Total do Passivo não Corrente</t>
  </si>
  <si>
    <t>Passivo corrente</t>
  </si>
  <si>
    <t>Fornecedores</t>
  </si>
  <si>
    <t>Adiantamento de clientes</t>
  </si>
  <si>
    <t>Passivos financeiros detidos para negociação</t>
  </si>
  <si>
    <t>Outros passivos financeiros</t>
  </si>
  <si>
    <t>Passivos não correntes detidos para venda</t>
  </si>
  <si>
    <t>Total do Passivo Corrente</t>
  </si>
  <si>
    <t>Total do passivo</t>
  </si>
  <si>
    <t>Total do capital próprio e do passivo</t>
  </si>
  <si>
    <t>INSTITUTO DE DESENVOLVIMENTO EMPRESARIAL</t>
  </si>
  <si>
    <t>Morada:</t>
  </si>
  <si>
    <t>Contactos:</t>
  </si>
  <si>
    <t>Local:</t>
  </si>
  <si>
    <t>Avenida Arriaga, 21-A</t>
  </si>
  <si>
    <t>Tel.</t>
  </si>
  <si>
    <t xml:space="preserve"> 291 20 21 70</t>
  </si>
  <si>
    <t>Edificio Golden, 3º Piso</t>
  </si>
  <si>
    <t xml:space="preserve">Email: </t>
  </si>
  <si>
    <t>C.postal:</t>
  </si>
  <si>
    <t>9004-528 Funchal</t>
  </si>
  <si>
    <t xml:space="preserve">Web:  </t>
  </si>
  <si>
    <t xml:space="preserve"> www.ideram.pt</t>
  </si>
  <si>
    <t>Demonstrações de Resultados - Pré candidatura</t>
  </si>
  <si>
    <t>0</t>
  </si>
  <si>
    <t>02</t>
  </si>
  <si>
    <t>RENDIMENTOS E GASTOS</t>
  </si>
  <si>
    <t>Vendas e serviços prestados</t>
  </si>
  <si>
    <t>+</t>
  </si>
  <si>
    <t>Subsídios à exploração</t>
  </si>
  <si>
    <t>Ganhos/perdas imputados de subsidiárias, associadas e empreendimentos conjuntos</t>
  </si>
  <si>
    <t>+/-</t>
  </si>
  <si>
    <t>Variação nos inventários da produção</t>
  </si>
  <si>
    <t>Trabalhos para a própria entidade</t>
  </si>
  <si>
    <t>Custo das mercadorias vendidas e das matérias consumidas</t>
  </si>
  <si>
    <t>-</t>
  </si>
  <si>
    <t>Fornecimentos e serviços externos</t>
  </si>
  <si>
    <t>Gastos com o pessoal</t>
  </si>
  <si>
    <t>Imparidade de inventários (perdas/reversões)</t>
  </si>
  <si>
    <t>-/+</t>
  </si>
  <si>
    <t>Imparidade de dívidas a receber (perdas/reversões)</t>
  </si>
  <si>
    <t>Provisões (perdas/reduções)</t>
  </si>
  <si>
    <t>Imparidade de investimentos não depreciáveis/amortizações (perdas/reversões)</t>
  </si>
  <si>
    <t>Aumentos/reduções de justo valor</t>
  </si>
  <si>
    <t>Outros rendimentos e ganhos</t>
  </si>
  <si>
    <t>Outros gastos e perdas</t>
  </si>
  <si>
    <t>Resultados antes de depreciações, gastos de financiamento e impostos</t>
  </si>
  <si>
    <t>=</t>
  </si>
  <si>
    <t>Gastos/reversões de depreciação e de amortização</t>
  </si>
  <si>
    <t>Imparidade de investimentos depreciáveis/amorizáveis (perdas/reversões)</t>
  </si>
  <si>
    <t>Resultado operacional (antes de gastos de financiamento e impostos)</t>
  </si>
  <si>
    <t>Juros e rendimentos similares obtidos</t>
  </si>
  <si>
    <t>Juros e gastos similares suportados</t>
  </si>
  <si>
    <t>Resultado antes de impostos</t>
  </si>
  <si>
    <t>Imposto sobre o rendimento do período</t>
  </si>
  <si>
    <t>Resultado líquido do período</t>
  </si>
  <si>
    <t>Resultado das actividades descontinuadas (líquido de impostos) incluido no resultado líquido do período</t>
  </si>
  <si>
    <t>Resultado líquido do período atribuível a: (2)</t>
  </si>
  <si>
    <t>Detentores do capital da empresa-mãe</t>
  </si>
  <si>
    <t>Resultado por acção básico</t>
  </si>
  <si>
    <t>Balanço da Empresa - Pós Projeto</t>
  </si>
  <si>
    <t>1900</t>
  </si>
  <si>
    <t>1901</t>
  </si>
  <si>
    <t>1902</t>
  </si>
  <si>
    <t>1903</t>
  </si>
  <si>
    <t>1904</t>
  </si>
  <si>
    <t>Demonstrações de Resultados - Pós Projeto</t>
  </si>
  <si>
    <t>INICIE+</t>
  </si>
  <si>
    <t>03</t>
  </si>
  <si>
    <t>04</t>
  </si>
  <si>
    <t>05</t>
  </si>
  <si>
    <t>06</t>
  </si>
  <si>
    <t>07</t>
  </si>
  <si>
    <t>V:1.0 12-04-2019</t>
  </si>
  <si>
    <t xml:space="preserve"> ide@madeira.gov.pt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</si>
</sst>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0" tint="-0.499984740745262"/>
      <name val="Arial"/>
      <family val="2"/>
    </font>
    <font>
      <sz val="11"/>
      <color theme="0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8"/>
      <color rgb="FF0000DE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8"/>
      <color rgb="FF0000DE"/>
      <name val="Arial"/>
      <family val="2"/>
    </font>
    <font>
      <sz val="11"/>
      <color rgb="FF0000DE"/>
      <name val="Arial"/>
      <family val="2"/>
    </font>
    <font>
      <sz val="8"/>
      <color theme="0" tint="-0.499984740745262"/>
      <name val="Arial"/>
      <family val="2"/>
    </font>
    <font>
      <b/>
      <sz val="9"/>
      <name val="Comic Sans MS"/>
      <family val="4"/>
    </font>
    <font>
      <sz val="8"/>
      <name val="Tahoma"/>
      <family val="2"/>
    </font>
    <font>
      <b/>
      <sz val="8"/>
      <name val="Tahoma"/>
      <family val="2"/>
    </font>
    <font>
      <b/>
      <sz val="10"/>
      <name val="Tahoma"/>
      <family val="2"/>
    </font>
    <font>
      <sz val="8"/>
      <color theme="1"/>
      <name val="Arial"/>
      <family val="2"/>
    </font>
    <font>
      <sz val="7"/>
      <color theme="0" tint="-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35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4" fillId="0" borderId="0" xfId="1" applyFont="1" applyFill="1" applyBorder="1" applyAlignment="1" applyProtection="1">
      <alignment horizontal="left" vertical="center"/>
      <protection hidden="1"/>
    </xf>
    <xf numFmtId="0" fontId="14" fillId="0" borderId="0" xfId="1" applyFont="1" applyFill="1" applyBorder="1" applyAlignment="1" applyProtection="1">
      <alignment vertical="center"/>
      <protection hidden="1"/>
    </xf>
    <xf numFmtId="0" fontId="14" fillId="0" borderId="0" xfId="1" applyFont="1" applyBorder="1" applyAlignment="1" applyProtection="1">
      <alignment vertical="center"/>
      <protection hidden="1"/>
    </xf>
    <xf numFmtId="0" fontId="11" fillId="0" borderId="0" xfId="0" applyFont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4" fillId="4" borderId="11" xfId="1" applyFont="1" applyFill="1" applyBorder="1" applyAlignment="1" applyProtection="1">
      <alignment vertical="center"/>
      <protection hidden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6" borderId="10" xfId="1" applyFont="1" applyFill="1" applyBorder="1" applyAlignment="1" applyProtection="1">
      <alignment vertical="center"/>
      <protection hidden="1"/>
    </xf>
    <xf numFmtId="0" fontId="14" fillId="6" borderId="11" xfId="1" applyFont="1" applyFill="1" applyBorder="1" applyAlignment="1" applyProtection="1">
      <alignment vertical="center"/>
      <protection hidden="1"/>
    </xf>
    <xf numFmtId="0" fontId="14" fillId="8" borderId="10" xfId="1" applyFont="1" applyFill="1" applyBorder="1" applyAlignment="1" applyProtection="1">
      <alignment vertical="center"/>
      <protection hidden="1"/>
    </xf>
    <xf numFmtId="0" fontId="14" fillId="8" borderId="11" xfId="1" applyFont="1" applyFill="1" applyBorder="1" applyAlignment="1" applyProtection="1">
      <alignment vertical="center"/>
      <protection hidden="1"/>
    </xf>
    <xf numFmtId="0" fontId="14" fillId="8" borderId="12" xfId="1" applyFont="1" applyFill="1" applyBorder="1" applyAlignment="1" applyProtection="1">
      <alignment vertical="center"/>
      <protection hidden="1"/>
    </xf>
    <xf numFmtId="0" fontId="14" fillId="9" borderId="10" xfId="1" applyFont="1" applyFill="1" applyBorder="1" applyAlignment="1" applyProtection="1">
      <alignment vertical="center"/>
      <protection hidden="1"/>
    </xf>
    <xf numFmtId="0" fontId="14" fillId="9" borderId="11" xfId="1" applyFont="1" applyFill="1" applyBorder="1" applyAlignment="1" applyProtection="1">
      <alignment vertical="center"/>
      <protection hidden="1"/>
    </xf>
    <xf numFmtId="0" fontId="14" fillId="9" borderId="12" xfId="1" applyFont="1" applyFill="1" applyBorder="1" applyAlignment="1" applyProtection="1">
      <alignment vertical="center"/>
      <protection hidden="1"/>
    </xf>
    <xf numFmtId="0" fontId="18" fillId="0" borderId="1" xfId="0" applyFont="1" applyBorder="1" applyAlignment="1">
      <alignment horizontal="center" vertical="center"/>
    </xf>
    <xf numFmtId="0" fontId="19" fillId="0" borderId="0" xfId="1" applyFont="1" applyFill="1" applyBorder="1" applyAlignment="1" applyProtection="1">
      <alignment horizontal="left" vertical="center"/>
      <protection hidden="1"/>
    </xf>
    <xf numFmtId="0" fontId="12" fillId="0" borderId="0" xfId="1" applyFill="1" applyBorder="1" applyAlignment="1" applyProtection="1">
      <alignment vertical="center"/>
      <protection hidden="1"/>
    </xf>
    <xf numFmtId="0" fontId="12" fillId="0" borderId="0" xfId="1" applyBorder="1" applyAlignment="1" applyProtection="1">
      <alignment vertical="center"/>
      <protection hidden="1"/>
    </xf>
    <xf numFmtId="0" fontId="20" fillId="0" borderId="0" xfId="1" applyFont="1" applyFill="1" applyBorder="1" applyAlignment="1" applyProtection="1">
      <alignment vertical="center"/>
      <protection hidden="1"/>
    </xf>
    <xf numFmtId="0" fontId="3" fillId="0" borderId="4" xfId="0" applyFont="1" applyBorder="1" applyAlignment="1">
      <alignment horizontal="center" vertical="center"/>
    </xf>
    <xf numFmtId="0" fontId="22" fillId="6" borderId="11" xfId="1" applyFont="1" applyFill="1" applyBorder="1" applyAlignment="1" applyProtection="1">
      <alignment vertical="center"/>
      <protection hidden="1"/>
    </xf>
    <xf numFmtId="0" fontId="11" fillId="0" borderId="19" xfId="0" applyFont="1" applyBorder="1" applyAlignment="1">
      <alignment horizontal="center" vertical="center"/>
    </xf>
    <xf numFmtId="0" fontId="14" fillId="7" borderId="5" xfId="1" applyNumberFormat="1" applyFont="1" applyFill="1" applyBorder="1" applyAlignment="1" applyProtection="1">
      <alignment horizontal="center" vertical="center"/>
      <protection hidden="1"/>
    </xf>
    <xf numFmtId="4" fontId="14" fillId="6" borderId="5" xfId="1" applyNumberFormat="1" applyFont="1" applyFill="1" applyBorder="1" applyAlignment="1" applyProtection="1">
      <alignment horizontal="center" vertical="center"/>
      <protection hidden="1"/>
    </xf>
    <xf numFmtId="4" fontId="14" fillId="9" borderId="5" xfId="1" applyNumberFormat="1" applyFont="1" applyFill="1" applyBorder="1" applyAlignment="1" applyProtection="1">
      <alignment horizontal="center" vertical="center"/>
      <protection locked="0" hidden="1"/>
    </xf>
    <xf numFmtId="4" fontId="14" fillId="9" borderId="10" xfId="1" applyNumberFormat="1" applyFont="1" applyFill="1" applyBorder="1" applyAlignment="1" applyProtection="1">
      <alignment horizontal="center" vertical="center"/>
      <protection locked="0" hidden="1"/>
    </xf>
    <xf numFmtId="4" fontId="11" fillId="9" borderId="5" xfId="0" applyNumberFormat="1" applyFont="1" applyFill="1" applyBorder="1" applyAlignment="1">
      <alignment horizontal="center" vertical="center"/>
    </xf>
    <xf numFmtId="0" fontId="21" fillId="7" borderId="5" xfId="1" applyNumberFormat="1" applyFont="1" applyFill="1" applyBorder="1" applyAlignment="1" applyProtection="1">
      <alignment horizontal="center" vertical="center"/>
      <protection hidden="1"/>
    </xf>
    <xf numFmtId="4" fontId="21" fillId="9" borderId="5" xfId="1" applyNumberFormat="1" applyFont="1" applyFill="1" applyBorder="1" applyAlignment="1" applyProtection="1">
      <alignment horizontal="center" vertical="center"/>
      <protection locked="0" hidden="1"/>
    </xf>
    <xf numFmtId="4" fontId="21" fillId="9" borderId="10" xfId="1" applyNumberFormat="1" applyFont="1" applyFill="1" applyBorder="1" applyAlignment="1" applyProtection="1">
      <alignment horizontal="center" vertical="center"/>
      <protection locked="0" hidden="1"/>
    </xf>
    <xf numFmtId="4" fontId="23" fillId="9" borderId="5" xfId="0" applyNumberFormat="1" applyFont="1" applyFill="1" applyBorder="1" applyAlignment="1">
      <alignment horizontal="center" vertical="center"/>
    </xf>
    <xf numFmtId="0" fontId="14" fillId="4" borderId="5" xfId="1" applyFont="1" applyFill="1" applyBorder="1" applyAlignment="1" applyProtection="1">
      <alignment vertical="center"/>
      <protection hidden="1"/>
    </xf>
    <xf numFmtId="0" fontId="14" fillId="7" borderId="10" xfId="1" applyNumberFormat="1" applyFont="1" applyFill="1" applyBorder="1" applyAlignment="1" applyProtection="1">
      <alignment horizontal="center" vertical="center"/>
      <protection hidden="1"/>
    </xf>
    <xf numFmtId="4" fontId="14" fillId="6" borderId="10" xfId="1" applyNumberFormat="1" applyFont="1" applyFill="1" applyBorder="1" applyAlignment="1" applyProtection="1">
      <alignment horizontal="center" vertical="center"/>
      <protection hidden="1"/>
    </xf>
    <xf numFmtId="0" fontId="21" fillId="7" borderId="10" xfId="1" applyNumberFormat="1" applyFont="1" applyFill="1" applyBorder="1" applyAlignment="1" applyProtection="1">
      <alignment horizontal="center" vertical="center"/>
      <protection hidden="1"/>
    </xf>
    <xf numFmtId="0" fontId="22" fillId="6" borderId="5" xfId="1" applyFont="1" applyFill="1" applyBorder="1" applyAlignment="1" applyProtection="1">
      <alignment vertical="center"/>
      <protection hidden="1"/>
    </xf>
    <xf numFmtId="0" fontId="14" fillId="6" borderId="5" xfId="1" applyFont="1" applyFill="1" applyBorder="1" applyAlignment="1" applyProtection="1">
      <alignment vertical="center"/>
      <protection hidden="1"/>
    </xf>
    <xf numFmtId="4" fontId="16" fillId="8" borderId="5" xfId="1" applyNumberFormat="1" applyFont="1" applyFill="1" applyBorder="1" applyAlignment="1" applyProtection="1">
      <alignment horizontal="center" vertical="center"/>
      <protection locked="0"/>
    </xf>
    <xf numFmtId="4" fontId="16" fillId="0" borderId="5" xfId="0" applyNumberFormat="1" applyFont="1" applyBorder="1" applyAlignment="1" applyProtection="1">
      <alignment horizontal="center" vertical="center"/>
      <protection locked="0"/>
    </xf>
    <xf numFmtId="4" fontId="16" fillId="8" borderId="10" xfId="1" applyNumberFormat="1" applyFont="1" applyFill="1" applyBorder="1" applyAlignment="1" applyProtection="1">
      <alignment horizontal="center" vertical="center"/>
      <protection locked="0"/>
    </xf>
    <xf numFmtId="4" fontId="16" fillId="0" borderId="10" xfId="0" applyNumberFormat="1" applyFont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49" fontId="8" fillId="5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5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14" fontId="16" fillId="8" borderId="10" xfId="1" applyNumberFormat="1" applyFont="1" applyFill="1" applyBorder="1" applyAlignment="1" applyProtection="1">
      <alignment horizontal="center" vertical="center"/>
      <protection locked="0" hidden="1"/>
    </xf>
    <xf numFmtId="14" fontId="16" fillId="8" borderId="11" xfId="1" applyNumberFormat="1" applyFont="1" applyFill="1" applyBorder="1" applyAlignment="1" applyProtection="1">
      <alignment horizontal="center" vertical="center"/>
      <protection locked="0" hidden="1"/>
    </xf>
    <xf numFmtId="14" fontId="16" fillId="8" borderId="12" xfId="1" applyNumberFormat="1" applyFont="1" applyFill="1" applyBorder="1" applyAlignment="1" applyProtection="1">
      <alignment horizontal="center" vertical="center"/>
      <protection locked="0" hidden="1"/>
    </xf>
    <xf numFmtId="0" fontId="14" fillId="8" borderId="10" xfId="1" applyFont="1" applyFill="1" applyBorder="1" applyAlignment="1" applyProtection="1">
      <alignment horizontal="left" vertical="center"/>
      <protection hidden="1"/>
    </xf>
    <xf numFmtId="0" fontId="14" fillId="8" borderId="11" xfId="1" applyFont="1" applyFill="1" applyBorder="1" applyAlignment="1" applyProtection="1">
      <alignment horizontal="left" vertical="center"/>
      <protection hidden="1"/>
    </xf>
    <xf numFmtId="0" fontId="14" fillId="8" borderId="12" xfId="1" applyFont="1" applyFill="1" applyBorder="1" applyAlignment="1" applyProtection="1">
      <alignment horizontal="left" vertical="center"/>
      <protection hidden="1"/>
    </xf>
    <xf numFmtId="0" fontId="16" fillId="8" borderId="5" xfId="1" applyNumberFormat="1" applyFont="1" applyFill="1" applyBorder="1" applyAlignment="1" applyProtection="1">
      <alignment horizontal="center" vertical="center"/>
      <protection locked="0"/>
    </xf>
    <xf numFmtId="0" fontId="16" fillId="8" borderId="10" xfId="1" applyNumberFormat="1" applyFont="1" applyFill="1" applyBorder="1" applyAlignment="1" applyProtection="1">
      <alignment horizontal="center" vertical="center"/>
      <protection locked="0"/>
    </xf>
    <xf numFmtId="0" fontId="13" fillId="0" borderId="19" xfId="1" applyFont="1" applyBorder="1" applyAlignment="1" applyProtection="1">
      <alignment horizontal="left" vertical="center"/>
      <protection hidden="1"/>
    </xf>
    <xf numFmtId="0" fontId="11" fillId="0" borderId="19" xfId="0" applyFont="1" applyBorder="1" applyAlignment="1">
      <alignment horizontal="center" vertical="center"/>
    </xf>
    <xf numFmtId="0" fontId="16" fillId="4" borderId="5" xfId="1" applyNumberFormat="1" applyFont="1" applyFill="1" applyBorder="1" applyAlignment="1" applyProtection="1">
      <alignment horizontal="center" vertical="center"/>
      <protection locked="0" hidden="1"/>
    </xf>
    <xf numFmtId="0" fontId="16" fillId="4" borderId="10" xfId="1" applyNumberFormat="1" applyFont="1" applyFill="1" applyBorder="1" applyAlignment="1" applyProtection="1">
      <alignment horizontal="center" vertical="center"/>
      <protection locked="0" hidden="1"/>
    </xf>
    <xf numFmtId="0" fontId="14" fillId="6" borderId="10" xfId="1" applyFont="1" applyFill="1" applyBorder="1" applyAlignment="1" applyProtection="1">
      <alignment horizontal="left" vertical="center"/>
      <protection hidden="1"/>
    </xf>
    <xf numFmtId="0" fontId="14" fillId="6" borderId="11" xfId="1" applyFont="1" applyFill="1" applyBorder="1" applyAlignment="1" applyProtection="1">
      <alignment horizontal="left" vertical="center"/>
      <protection hidden="1"/>
    </xf>
    <xf numFmtId="0" fontId="14" fillId="6" borderId="12" xfId="1" applyFont="1" applyFill="1" applyBorder="1" applyAlignment="1" applyProtection="1">
      <alignment horizontal="left" vertical="center"/>
      <protection hidden="1"/>
    </xf>
    <xf numFmtId="0" fontId="14" fillId="6" borderId="5" xfId="1" applyFont="1" applyFill="1" applyBorder="1" applyAlignment="1" applyProtection="1">
      <alignment horizontal="center" vertical="center"/>
      <protection hidden="1"/>
    </xf>
    <xf numFmtId="0" fontId="14" fillId="6" borderId="10" xfId="1" applyFont="1" applyFill="1" applyBorder="1" applyAlignment="1" applyProtection="1">
      <alignment horizontal="center" vertical="center"/>
      <protection hidden="1"/>
    </xf>
    <xf numFmtId="0" fontId="14" fillId="4" borderId="10" xfId="1" applyFont="1" applyFill="1" applyBorder="1" applyAlignment="1" applyProtection="1">
      <alignment horizontal="left" vertical="center"/>
      <protection hidden="1"/>
    </xf>
    <xf numFmtId="0" fontId="14" fillId="4" borderId="11" xfId="1" applyFont="1" applyFill="1" applyBorder="1" applyAlignment="1" applyProtection="1">
      <alignment horizontal="left" vertical="center"/>
      <protection hidden="1"/>
    </xf>
    <xf numFmtId="0" fontId="14" fillId="9" borderId="5" xfId="1" applyNumberFormat="1" applyFont="1" applyFill="1" applyBorder="1" applyAlignment="1" applyProtection="1">
      <alignment horizontal="center" vertical="center"/>
      <protection locked="0" hidden="1"/>
    </xf>
    <xf numFmtId="0" fontId="14" fillId="9" borderId="10" xfId="1" applyNumberFormat="1" applyFont="1" applyFill="1" applyBorder="1" applyAlignment="1" applyProtection="1">
      <alignment horizontal="center" vertical="center"/>
      <protection locked="0" hidden="1"/>
    </xf>
    <xf numFmtId="0" fontId="14" fillId="8" borderId="5" xfId="1" applyNumberFormat="1" applyFont="1" applyFill="1" applyBorder="1" applyAlignment="1" applyProtection="1">
      <alignment horizontal="center" vertical="center"/>
      <protection locked="0" hidden="1"/>
    </xf>
    <xf numFmtId="0" fontId="14" fillId="8" borderId="10" xfId="1" applyNumberFormat="1" applyFont="1" applyFill="1" applyBorder="1" applyAlignment="1" applyProtection="1">
      <alignment horizontal="center" vertical="center"/>
      <protection locked="0" hidden="1"/>
    </xf>
    <xf numFmtId="0" fontId="14" fillId="8" borderId="10" xfId="1" applyFont="1" applyFill="1" applyBorder="1" applyAlignment="1" applyProtection="1">
      <alignment vertical="center"/>
      <protection hidden="1"/>
    </xf>
    <xf numFmtId="0" fontId="14" fillId="8" borderId="11" xfId="1" applyFont="1" applyFill="1" applyBorder="1" applyAlignment="1" applyProtection="1">
      <alignment vertical="center"/>
      <protection hidden="1"/>
    </xf>
    <xf numFmtId="0" fontId="14" fillId="8" borderId="12" xfId="1" applyFont="1" applyFill="1" applyBorder="1" applyAlignment="1" applyProtection="1">
      <alignment vertical="center"/>
      <protection hidden="1"/>
    </xf>
    <xf numFmtId="0" fontId="14" fillId="5" borderId="5" xfId="1" applyNumberFormat="1" applyFont="1" applyFill="1" applyBorder="1" applyAlignment="1" applyProtection="1">
      <alignment horizontal="center" vertical="center"/>
      <protection locked="0" hidden="1"/>
    </xf>
    <xf numFmtId="0" fontId="14" fillId="5" borderId="10" xfId="1" applyNumberFormat="1" applyFont="1" applyFill="1" applyBorder="1" applyAlignment="1" applyProtection="1">
      <alignment horizontal="center" vertical="center"/>
      <protection locked="0" hidden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/>
    </xf>
    <xf numFmtId="0" fontId="13" fillId="0" borderId="0" xfId="1" applyFont="1" applyBorder="1" applyAlignment="1" applyProtection="1">
      <alignment horizontal="left" vertical="center"/>
      <protection hidden="1"/>
    </xf>
    <xf numFmtId="0" fontId="14" fillId="0" borderId="0" xfId="1" applyFont="1" applyFill="1" applyBorder="1" applyAlignment="1" applyProtection="1">
      <alignment horizontal="center" vertical="center" wrapText="1"/>
      <protection hidden="1"/>
    </xf>
    <xf numFmtId="0" fontId="14" fillId="6" borderId="5" xfId="1" applyFont="1" applyFill="1" applyBorder="1" applyAlignment="1" applyProtection="1">
      <alignment horizontal="left" vertical="center"/>
      <protection hidden="1"/>
    </xf>
    <xf numFmtId="0" fontId="16" fillId="8" borderId="5" xfId="1" applyNumberFormat="1" applyFont="1" applyFill="1" applyBorder="1" applyAlignment="1" applyProtection="1">
      <alignment horizontal="center" vertical="center"/>
      <protection locked="0" hidden="1"/>
    </xf>
    <xf numFmtId="0" fontId="14" fillId="9" borderId="10" xfId="1" applyNumberFormat="1" applyFont="1" applyFill="1" applyBorder="1" applyAlignment="1" applyProtection="1">
      <alignment horizontal="left" vertical="center"/>
      <protection locked="0" hidden="1"/>
    </xf>
    <xf numFmtId="0" fontId="14" fillId="9" borderId="11" xfId="1" applyNumberFormat="1" applyFont="1" applyFill="1" applyBorder="1" applyAlignment="1" applyProtection="1">
      <alignment horizontal="left" vertical="center"/>
      <protection locked="0" hidden="1"/>
    </xf>
    <xf numFmtId="0" fontId="14" fillId="9" borderId="12" xfId="1" applyNumberFormat="1" applyFont="1" applyFill="1" applyBorder="1" applyAlignment="1" applyProtection="1">
      <alignment horizontal="left" vertical="center"/>
      <protection locked="0" hidden="1"/>
    </xf>
    <xf numFmtId="0" fontId="21" fillId="0" borderId="0" xfId="1" applyFont="1" applyFill="1" applyBorder="1" applyAlignment="1" applyProtection="1">
      <alignment horizontal="center" vertical="center" wrapText="1"/>
      <protection hidden="1"/>
    </xf>
    <xf numFmtId="0" fontId="21" fillId="8" borderId="5" xfId="1" applyNumberFormat="1" applyFont="1" applyFill="1" applyBorder="1" applyAlignment="1" applyProtection="1">
      <alignment horizontal="center" vertical="center"/>
      <protection locked="0" hidden="1"/>
    </xf>
    <xf numFmtId="0" fontId="22" fillId="6" borderId="5" xfId="1" applyFont="1" applyFill="1" applyBorder="1" applyAlignment="1" applyProtection="1">
      <alignment horizontal="center" vertical="center"/>
      <protection hidden="1"/>
    </xf>
    <xf numFmtId="0" fontId="21" fillId="9" borderId="5" xfId="1" applyNumberFormat="1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Normal 2" xfId="1" xr:uid="{516B65AF-24D3-4A3C-857E-6790F9CDD64C}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ame="Root">
        <xsd:complexType>
          <xsd:sequence>
            <xsd:element minOccurs="0" maxOccurs="1" name="BENEFICIARIO">
              <xsd:complexType>
                <xsd:all>
                  <xsd:element minOccurs="0" maxOccurs="1" name="DESIGNACAO"/>
                  <xsd:element minOccurs="0" maxOccurs="1" name="NIPS"/>
                </xsd:all>
              </xsd:complexType>
            </xsd:element>
            <xsd:element minOccurs="0" maxOccurs="unbounded" name="BALANCO_EMPRESA">
              <xsd:complexType>
                <xsd:sequence>
                  <xsd:element name="ID" type="xsd:integer"/>
                  <xsd:element name="DESCRICAO" type="xsd:string"/>
                  <xsd:element name="NOTAS" type="xsd:float"/>
                  <xsd:element name="ANO1" type="xsd:float"/>
                  <xsd:element name="ANO2" type="xsd:float"/>
                </xsd:sequence>
              </xsd:complexType>
            </xsd:element>
            <xsd:element minOccurs="0" maxOccurs="1" name="BALANCO_EMPRESA_DATA">
              <xsd:complexType>
                <xsd:all>
                  <xsd:element minOccurs="0" maxOccurs="1" name="BALANCO_EMPRESA_DATA_VALOR"/>
                </xsd:all>
              </xsd:complexType>
            </xsd:element>
            <xsd:element minOccurs="0" maxOccurs="unbounded" name="DEMONSTRACOES_EMPRESA">
              <xsd:complexType>
                <xsd:sequence>
                  <xsd:element name="ID" type="xsd:integer"/>
                  <xsd:element name="DESCRICAO" type="xsd:string"/>
                  <xsd:element name="NOTAS" type="xsd:float"/>
                  <xsd:element name="ANO1" type="xsd:float"/>
                  <xsd:element name="ANO2" type="xsd:float"/>
                </xsd:sequence>
              </xsd:complexType>
            </xsd:element>
            <xsd:element minOccurs="0" maxOccurs="unbounded" name="BALANCO_EMPRESA_POS">
              <xsd:complexType>
                <xsd:sequence>
                  <xsd:element name="ID" type="xsd:integer"/>
                  <xsd:element name="DESCRICAO" type="xsd:string"/>
                  <xsd:element name="NOTAS" type="xsd:float"/>
                  <xsd:element name="ANO1" type="xsd:float"/>
                  <xsd:element name="ANO2" type="xsd:float"/>
                  <xsd:element name="ANO3" type="xsd:float"/>
                  <xsd:element name="ANO4" type="xsd:float"/>
                  <xsd:element name="ANO5" type="xsd:float"/>
                </xsd:sequence>
              </xsd:complexType>
            </xsd:element>
            <xsd:element minOccurs="0" maxOccurs="1" name="BALANCO_EMPRESA_POS_DATA">
              <xsd:complexType>
                <xsd:all>
                  <xsd:element minOccurs="0" maxOccurs="1" name="BALANCO_EMPRESA_DATA_POS__VALOR"/>
                </xsd:all>
              </xsd:complexType>
            </xsd:element>
            <xsd:element minOccurs="0" maxOccurs="unbounded" name="DEMONSTRACOES_EMPRESA_POS">
              <xsd:complexType>
                <xsd:sequence>
                  <xsd:element name="ID" type="xsd:integer"/>
                  <xsd:element name="DESCRICAO" type="xsd:string"/>
                  <xsd:element name="NOTAS" type="xsd:float"/>
                  <xsd:element name="ANO1" type="xsd:float"/>
                  <xsd:element name="ANO2" type="xsd:float"/>
                  <xsd:element name="ANO3" type="xsd:float"/>
                  <xsd:element name="ANO4" type="xsd:float"/>
                  <xsd:element name="ANO5" type="xsd:float"/>
                </xsd:sequence>
              </xsd:complexType>
            </xsd:element>
          </xsd:sequence>
        </xsd:complexType>
      </xsd:element>
    </xsd:schema>
  </Schema>
  <Map ID="3" Name="Root_Mapa" RootElement="Root" SchemaID="Schema3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</xdr:row>
      <xdr:rowOff>123825</xdr:rowOff>
    </xdr:from>
    <xdr:to>
      <xdr:col>7</xdr:col>
      <xdr:colOff>42842</xdr:colOff>
      <xdr:row>6</xdr:row>
      <xdr:rowOff>38100</xdr:rowOff>
    </xdr:to>
    <xdr:pic>
      <xdr:nvPicPr>
        <xdr:cNvPr id="2" name="Picture 3" descr="novo logo ide 001">
          <a:extLst>
            <a:ext uri="{FF2B5EF4-FFF2-40B4-BE49-F238E27FC236}">
              <a16:creationId xmlns:a16="http://schemas.microsoft.com/office/drawing/2014/main" id="{4203FCAD-405F-4F07-A985-E5F34FF59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47650"/>
          <a:ext cx="110964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180975</xdr:colOff>
      <xdr:row>1</xdr:row>
      <xdr:rowOff>133350</xdr:rowOff>
    </xdr:from>
    <xdr:to>
      <xdr:col>11</xdr:col>
      <xdr:colOff>180975</xdr:colOff>
      <xdr:row>6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9949E23-BCAC-4F3F-BF5B-789D76704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257175"/>
          <a:ext cx="0" cy="781050"/>
        </a:xfrm>
        <a:prstGeom prst="rect">
          <a:avLst/>
        </a:prstGeom>
      </xdr:spPr>
    </xdr:pic>
    <xdr:clientData/>
  </xdr:twoCellAnchor>
  <xdr:twoCellAnchor editAs="oneCell">
    <xdr:from>
      <xdr:col>17</xdr:col>
      <xdr:colOff>19050</xdr:colOff>
      <xdr:row>2</xdr:row>
      <xdr:rowOff>0</xdr:rowOff>
    </xdr:from>
    <xdr:to>
      <xdr:col>24</xdr:col>
      <xdr:colOff>402730</xdr:colOff>
      <xdr:row>6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1293DB84-EE0A-414C-9A3C-BB2EAB2A0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1925" y="304800"/>
          <a:ext cx="1402855" cy="8191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E08DAA4-091E-4579-83B3-7CD7D0E18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4438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</xdr:row>
      <xdr:rowOff>123825</xdr:rowOff>
    </xdr:from>
    <xdr:to>
      <xdr:col>7</xdr:col>
      <xdr:colOff>42842</xdr:colOff>
      <xdr:row>6</xdr:row>
      <xdr:rowOff>38100</xdr:rowOff>
    </xdr:to>
    <xdr:pic>
      <xdr:nvPicPr>
        <xdr:cNvPr id="2" name="Picture 3" descr="novo logo ide 001">
          <a:extLst>
            <a:ext uri="{FF2B5EF4-FFF2-40B4-BE49-F238E27FC236}">
              <a16:creationId xmlns:a16="http://schemas.microsoft.com/office/drawing/2014/main" id="{9B053E02-037B-4653-93C7-ACEB4BE89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47650"/>
          <a:ext cx="110964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123825</xdr:colOff>
      <xdr:row>2</xdr:row>
      <xdr:rowOff>19050</xdr:rowOff>
    </xdr:from>
    <xdr:to>
      <xdr:col>24</xdr:col>
      <xdr:colOff>621805</xdr:colOff>
      <xdr:row>6</xdr:row>
      <xdr:rowOff>104775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DF8D0009-9AFC-4671-B4EA-873AFB36D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323850"/>
          <a:ext cx="1402855" cy="8191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19</xdr:row>
      <xdr:rowOff>0</xdr:rowOff>
    </xdr:from>
    <xdr:to>
      <xdr:col>8</xdr:col>
      <xdr:colOff>0</xdr:colOff>
      <xdr:row>19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14363CB5-D387-43B5-9E65-9917E1883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419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</xdr:row>
      <xdr:rowOff>123825</xdr:rowOff>
    </xdr:from>
    <xdr:to>
      <xdr:col>7</xdr:col>
      <xdr:colOff>42842</xdr:colOff>
      <xdr:row>6</xdr:row>
      <xdr:rowOff>38100</xdr:rowOff>
    </xdr:to>
    <xdr:pic>
      <xdr:nvPicPr>
        <xdr:cNvPr id="2" name="Picture 3" descr="novo logo ide 001">
          <a:extLst>
            <a:ext uri="{FF2B5EF4-FFF2-40B4-BE49-F238E27FC236}">
              <a16:creationId xmlns:a16="http://schemas.microsoft.com/office/drawing/2014/main" id="{149B7DB8-6E66-4CA6-8697-507AA3C2D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47650"/>
          <a:ext cx="110964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114300</xdr:colOff>
      <xdr:row>1</xdr:row>
      <xdr:rowOff>142875</xdr:rowOff>
    </xdr:from>
    <xdr:to>
      <xdr:col>24</xdr:col>
      <xdr:colOff>1288555</xdr:colOff>
      <xdr:row>6</xdr:row>
      <xdr:rowOff>47625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7DA7BF0-E866-4854-8891-138739072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50" y="266700"/>
          <a:ext cx="1402855" cy="8191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20</xdr:row>
      <xdr:rowOff>0</xdr:rowOff>
    </xdr:from>
    <xdr:to>
      <xdr:col>8</xdr:col>
      <xdr:colOff>0</xdr:colOff>
      <xdr:row>20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7F160746-21A0-4977-B57D-270927811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44386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</xdr:row>
      <xdr:rowOff>123825</xdr:rowOff>
    </xdr:from>
    <xdr:to>
      <xdr:col>7</xdr:col>
      <xdr:colOff>42842</xdr:colOff>
      <xdr:row>6</xdr:row>
      <xdr:rowOff>38100</xdr:rowOff>
    </xdr:to>
    <xdr:pic>
      <xdr:nvPicPr>
        <xdr:cNvPr id="2" name="Picture 3" descr="novo logo ide 001">
          <a:extLst>
            <a:ext uri="{FF2B5EF4-FFF2-40B4-BE49-F238E27FC236}">
              <a16:creationId xmlns:a16="http://schemas.microsoft.com/office/drawing/2014/main" id="{B36516CE-6F0B-46C6-AB57-703F9DE93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47650"/>
          <a:ext cx="1109642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161925</xdr:colOff>
      <xdr:row>1</xdr:row>
      <xdr:rowOff>161925</xdr:rowOff>
    </xdr:from>
    <xdr:to>
      <xdr:col>24</xdr:col>
      <xdr:colOff>1288555</xdr:colOff>
      <xdr:row>6</xdr:row>
      <xdr:rowOff>66675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6F9035B-B66D-4D51-B243-7FCFFA08E1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285750"/>
          <a:ext cx="1402855" cy="819150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19</xdr:row>
      <xdr:rowOff>0</xdr:rowOff>
    </xdr:from>
    <xdr:to>
      <xdr:col>8</xdr:col>
      <xdr:colOff>0</xdr:colOff>
      <xdr:row>19</xdr:row>
      <xdr:rowOff>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B078C090-5FD5-40B4-B93B-7348E9CB4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41910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53A69B8-9AF8-4FA0-A2CD-96D189CAE435}" name="Tabela9" displayName="Tabela9" ref="AC20:AG85" tableType="xml" totalsRowShown="0" headerRowDxfId="33" dataDxfId="32">
  <autoFilter ref="AC20:AG85" xr:uid="{F8508DFF-E6E6-4CC9-89D9-9B648047D237}"/>
  <tableColumns count="5">
    <tableColumn id="1" xr3:uid="{DD314AF1-63C1-4C90-9FF2-2045AFD3E937}" uniqueName="ID" name="0" dataDxfId="31">
      <calculatedColumnFormula>+B21</calculatedColumnFormula>
      <xmlColumnPr mapId="3" xpath="/Root/BALANCO_EMPRESA/ID" xmlDataType="integer"/>
    </tableColumn>
    <tableColumn id="2" xr3:uid="{A7C1F2C6-3A9C-4F53-9E79-C5406CBD811B}" uniqueName="DESCRICAO" name="(euros)" dataDxfId="30">
      <calculatedColumnFormula>+C21</calculatedColumnFormula>
      <xmlColumnPr mapId="3" xpath="/Root/BALANCO_EMPRESA/DESCRICAO" xmlDataType="string"/>
    </tableColumn>
    <tableColumn id="3" xr3:uid="{8CBF8FB6-0C88-4921-8556-9BD9CF67DFAE}" uniqueName="NOTAS" name="02" dataDxfId="29">
      <calculatedColumnFormula>+S21</calculatedColumnFormula>
      <xmlColumnPr mapId="3" xpath="/Root/BALANCO_EMPRESA/NOTAS" xmlDataType="float"/>
    </tableColumn>
    <tableColumn id="4" xr3:uid="{5E6B707C-00A9-465E-BE8F-E3C3CFCA3C80}" uniqueName="ANO1" name="03" dataDxfId="28">
      <calculatedColumnFormula>+Y21</calculatedColumnFormula>
      <xmlColumnPr mapId="3" xpath="/Root/BALANCO_EMPRESA/ANO1" xmlDataType="float"/>
    </tableColumn>
    <tableColumn id="5" xr3:uid="{348BA5AB-3DEA-4C51-BEBF-8C8225A565F9}" uniqueName="ANO2" name="04" dataDxfId="27">
      <calculatedColumnFormula>+Z21</calculatedColumnFormula>
      <xmlColumnPr mapId="3" xpath="/Root/BALANCO_EMPRESA/ANO2" xmlDataType="float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305C86C-C4DC-4DA9-BFBB-4D81060D61F2}" name="Tabela87" displayName="Tabela87" ref="AC20:AG50" tableType="xml" totalsRowShown="0" headerRowDxfId="26" dataDxfId="25">
  <autoFilter ref="AC20:AG50" xr:uid="{AF3B46FB-2014-4F04-84B3-C5D8C647624D}"/>
  <tableColumns count="5">
    <tableColumn id="1" xr3:uid="{D7A931F9-E668-4C49-9EBA-242400E601F7}" uniqueName="ID" name="0" dataDxfId="24">
      <calculatedColumnFormula>+B21</calculatedColumnFormula>
      <xmlColumnPr mapId="3" xpath="/Root/DEMONSTRACOES_EMPRESA/ID" xmlDataType="integer"/>
    </tableColumn>
    <tableColumn id="2" xr3:uid="{B7403B76-8207-46BB-AD68-E3ADD32D065A}" uniqueName="DESCRICAO" name="02" dataDxfId="23">
      <calculatedColumnFormula>+C21</calculatedColumnFormula>
      <xmlColumnPr mapId="3" xpath="/Root/DEMONSTRACOES_EMPRESA/DESCRICAO" xmlDataType="string"/>
    </tableColumn>
    <tableColumn id="3" xr3:uid="{765D1175-BB53-4D54-8151-03F60A0FB7CB}" uniqueName="NOTAS" name="Notas" dataDxfId="22">
      <calculatedColumnFormula>+S21</calculatedColumnFormula>
      <xmlColumnPr mapId="3" xpath="/Root/DEMONSTRACOES_EMPRESA/NOTAS" xmlDataType="float"/>
    </tableColumn>
    <tableColumn id="4" xr3:uid="{AE8CC6B7-25F9-4981-940B-D426FCEFCE12}" uniqueName="ANO1" name="1898" dataDxfId="21">
      <calculatedColumnFormula>+Y21</calculatedColumnFormula>
      <xmlColumnPr mapId="3" xpath="/Root/DEMONSTRACOES_EMPRESA/ANO1" xmlDataType="float"/>
    </tableColumn>
    <tableColumn id="5" xr3:uid="{BCEBE194-2A96-4CB3-AEC4-629C73550A67}" uniqueName="ANO2" name="1899" dataDxfId="20">
      <calculatedColumnFormula>+Z21</calculatedColumnFormula>
      <xmlColumnPr mapId="3" xpath="/Root/DEMONSTRACOES_EMPRESA/ANO2" xmlDataType="float"/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8815D4-FFFF-4000-8E52-8A7711057DD6}" name="Tabela3" displayName="Tabela3" ref="AF20:AM85" tableType="xml" totalsRowShown="0" headerRowDxfId="19" dataDxfId="18">
  <autoFilter ref="AF20:AM85" xr:uid="{6B0B89F7-E9E5-41C2-8F94-865A14AC76CE}"/>
  <tableColumns count="8">
    <tableColumn id="1" xr3:uid="{68F19C64-5607-48FD-BA2D-98C863279D3A}" uniqueName="ID" name="0" dataDxfId="17">
      <calculatedColumnFormula>+B21</calculatedColumnFormula>
      <xmlColumnPr mapId="3" xpath="/Root/BALANCO_EMPRESA_POS/ID" xmlDataType="integer"/>
    </tableColumn>
    <tableColumn id="2" xr3:uid="{C5B1BAAF-DE32-4543-8A69-A14E23BE0535}" uniqueName="DESCRICAO" name="(euros)" dataDxfId="16">
      <calculatedColumnFormula>+C21</calculatedColumnFormula>
      <xmlColumnPr mapId="3" xpath="/Root/BALANCO_EMPRESA_POS/DESCRICAO" xmlDataType="string"/>
    </tableColumn>
    <tableColumn id="3" xr3:uid="{6D79E13B-9181-42FB-A874-48B50DCE120E}" uniqueName="NOTAS" name="02" dataDxfId="15">
      <calculatedColumnFormula>+S21</calculatedColumnFormula>
      <xmlColumnPr mapId="3" xpath="/Root/BALANCO_EMPRESA_POS/NOTAS" xmlDataType="float"/>
    </tableColumn>
    <tableColumn id="4" xr3:uid="{42DD057C-2B4F-440A-B118-05BBB6B3BDD8}" uniqueName="ANO1" name="03" dataDxfId="14">
      <calculatedColumnFormula>+Y21</calculatedColumnFormula>
      <xmlColumnPr mapId="3" xpath="/Root/BALANCO_EMPRESA_POS/ANO1" xmlDataType="float"/>
    </tableColumn>
    <tableColumn id="5" xr3:uid="{880C3220-8F98-4707-85AE-048BA7E1607B}" uniqueName="ANO2" name="04" dataDxfId="13">
      <calculatedColumnFormula>+Z21</calculatedColumnFormula>
      <xmlColumnPr mapId="3" xpath="/Root/BALANCO_EMPRESA_POS/ANO2" xmlDataType="float"/>
    </tableColumn>
    <tableColumn id="6" xr3:uid="{765412BD-EF5D-48F1-BEAA-A47362D15D4B}" uniqueName="ANO3" name="05" dataDxfId="12">
      <calculatedColumnFormula>+AA21</calculatedColumnFormula>
      <xmlColumnPr mapId="3" xpath="/Root/BALANCO_EMPRESA_POS/ANO3" xmlDataType="float"/>
    </tableColumn>
    <tableColumn id="7" xr3:uid="{19F0C2DD-E4A3-443B-9F2B-EE19FBE78B13}" uniqueName="ANO4" name="06" dataDxfId="11">
      <calculatedColumnFormula>+AB21</calculatedColumnFormula>
      <xmlColumnPr mapId="3" xpath="/Root/BALANCO_EMPRESA_POS/ANO4" xmlDataType="float"/>
    </tableColumn>
    <tableColumn id="8" xr3:uid="{94AE2F2B-16BA-4AED-827E-D6F8F35B6B4C}" uniqueName="ANO5" name="07" dataDxfId="10">
      <calculatedColumnFormula>+AC21</calculatedColumnFormula>
      <xmlColumnPr mapId="3" xpath="/Root/BALANCO_EMPRESA_POS/ANO5" xmlDataType="float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B31B0C-183B-48DE-83D9-A430EC901BA4}" name="Tabela89" displayName="Tabela89" ref="AF20:AM50" tableType="xml" totalsRowShown="0" headerRowDxfId="9" dataDxfId="8">
  <autoFilter ref="AF20:AM50" xr:uid="{F04CBF62-67A3-46D4-9E34-D81525D05476}"/>
  <tableColumns count="8">
    <tableColumn id="1" xr3:uid="{E604FE7B-AAE8-442C-8156-B80920F32125}" uniqueName="ID" name="0" dataDxfId="7">
      <calculatedColumnFormula>+B21</calculatedColumnFormula>
      <xmlColumnPr mapId="3" xpath="/Root/DEMONSTRACOES_EMPRESA_POS/ID" xmlDataType="integer"/>
    </tableColumn>
    <tableColumn id="2" xr3:uid="{8FDD8649-6981-47D8-8067-BA751D4FF574}" uniqueName="DESCRICAO" name="02" dataDxfId="6">
      <calculatedColumnFormula>+C21</calculatedColumnFormula>
      <xmlColumnPr mapId="3" xpath="/Root/DEMONSTRACOES_EMPRESA_POS/DESCRICAO" xmlDataType="string"/>
    </tableColumn>
    <tableColumn id="3" xr3:uid="{FB835C14-B85C-4157-8B9A-663545EA3A79}" uniqueName="NOTAS" name="Notas" dataDxfId="5">
      <calculatedColumnFormula>+S21</calculatedColumnFormula>
      <xmlColumnPr mapId="3" xpath="/Root/DEMONSTRACOES_EMPRESA_POS/NOTAS" xmlDataType="float"/>
    </tableColumn>
    <tableColumn id="4" xr3:uid="{0C513376-E62C-4C1E-88DE-46B67C020BD7}" uniqueName="ANO1" name="1900" dataDxfId="4">
      <calculatedColumnFormula>+Y21</calculatedColumnFormula>
      <xmlColumnPr mapId="3" xpath="/Root/DEMONSTRACOES_EMPRESA_POS/ANO1" xmlDataType="float"/>
    </tableColumn>
    <tableColumn id="5" xr3:uid="{FA957F64-45E8-4EE1-8C12-AE9C98281DF0}" uniqueName="ANO2" name="1901" dataDxfId="3">
      <calculatedColumnFormula>+Z21</calculatedColumnFormula>
      <xmlColumnPr mapId="3" xpath="/Root/DEMONSTRACOES_EMPRESA_POS/ANO2" xmlDataType="float"/>
    </tableColumn>
    <tableColumn id="6" xr3:uid="{DDFF44A7-1D80-425F-A139-6D0B4BE5C86B}" uniqueName="ANO3" name="1902" dataDxfId="2">
      <calculatedColumnFormula>+AA21</calculatedColumnFormula>
      <xmlColumnPr mapId="3" xpath="/Root/DEMONSTRACOES_EMPRESA_POS/ANO3" xmlDataType="float"/>
    </tableColumn>
    <tableColumn id="7" xr3:uid="{51F3B3DE-C406-479E-9F93-E4C6ED2F33ED}" uniqueName="ANO4" name="1903" dataDxfId="1">
      <calculatedColumnFormula>+AB21</calculatedColumnFormula>
      <xmlColumnPr mapId="3" xpath="/Root/DEMONSTRACOES_EMPRESA_POS/ANO4" xmlDataType="float"/>
    </tableColumn>
    <tableColumn id="8" xr3:uid="{DFB9F4A3-D614-47FD-A6F9-ADC491B0F1C5}" uniqueName="ANO5" name="1904" dataDxfId="0">
      <calculatedColumnFormula>+AC21</calculatedColumnFormula>
      <xmlColumnPr mapId="3" xpath="/Root/DEMONSTRACOES_EMPRESA_POS/ANO5" xmlDataType="float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5D9C386F-04E7-48D7-B1B2-C610FC989542}" r="G11" connectionId="0">
    <xmlCellPr id="1" xr6:uid="{2848AE6F-821A-43A4-90A7-1805D5479E54}" uniqueName="DESIGNACAO">
      <xmlPr mapId="3" xpath="/Root/BENEFICIARIO/DESIGNACAO" xmlDataType="anyType"/>
    </xmlCellPr>
  </singleXmlCell>
  <singleXmlCell id="6" xr6:uid="{590FEC6F-DEA0-453B-AEAD-EC47F82546C2}" r="G13" connectionId="0">
    <xmlCellPr id="1" xr6:uid="{9915C326-7E04-4261-9114-13D2A7A2EBB4}" uniqueName="NIPS">
      <xmlPr mapId="3" xpath="/Root/BENEFICIARIO/NIPS" xmlDataType="anyType"/>
    </xmlCellPr>
  </singleXmlCell>
  <singleXmlCell id="7" xr6:uid="{443579E2-62B9-429C-9404-9B1271DF1C1A}" r="I18" connectionId="0">
    <xmlCellPr id="1" xr6:uid="{8CD12C87-99D3-4AEE-91AB-E56BEDAA106F}" uniqueName="BALANCO_EMPRESA_DATA_VALOR">
      <xmlPr mapId="3" xpath="/Root/BALANCO_EMPRESA_DATA/BALANCO_EMPRESA_DATA_VALOR" xmlDataType="anyType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8" xr6:uid="{94C02368-29E0-49A6-AE05-C99F8DA7E435}" r="I18" connectionId="0">
    <xmlCellPr id="1" xr6:uid="{91831C93-2B00-45D5-B5A9-93DE36524AC2}" uniqueName="BALANCO_EMPRESA_DATA_POS__VALOR">
      <xmlPr mapId="3" xpath="/Root/BALANCO_EMPRESA_POS_DATA/BALANCO_EMPRESA_DATA_POS__VALOR" xmlDataType="anyType"/>
    </xmlCellPr>
  </singleXmlCell>
</singleXmlCell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19BDE-2856-474A-9954-F611A4F72087}">
  <sheetPr codeName="Folha12">
    <pageSetUpPr fitToPage="1"/>
  </sheetPr>
  <dimension ref="A1:AG347"/>
  <sheetViews>
    <sheetView showGridLines="0" showRowColHeaders="0" tabSelected="1" zoomScaleNormal="100" zoomScaleSheetLayoutView="100" workbookViewId="0">
      <selection activeCell="G11" sqref="G11:Z11"/>
    </sheetView>
  </sheetViews>
  <sheetFormatPr defaultColWidth="0" defaultRowHeight="0" customHeight="1" zeroHeight="1" x14ac:dyDescent="0.25"/>
  <cols>
    <col min="1" max="1" width="2.28515625" style="2" customWidth="1"/>
    <col min="2" max="2" width="5.5703125" style="2" customWidth="1"/>
    <col min="3" max="17" width="3.42578125" style="2" customWidth="1"/>
    <col min="18" max="18" width="3.28515625" style="2" customWidth="1"/>
    <col min="19" max="23" width="1.7109375" style="2" customWidth="1"/>
    <col min="24" max="24" width="3.42578125" style="2" customWidth="1"/>
    <col min="25" max="25" width="20.7109375" style="2" customWidth="1"/>
    <col min="26" max="26" width="23.28515625" style="2" customWidth="1"/>
    <col min="27" max="27" width="5.85546875" style="2" customWidth="1"/>
    <col min="28" max="28" width="2.140625" style="2" customWidth="1"/>
    <col min="29" max="29" width="6.7109375" style="2" hidden="1" customWidth="1"/>
    <col min="30" max="30" width="10.42578125" style="2" hidden="1" customWidth="1"/>
    <col min="31" max="33" width="7.85546875" style="2" hidden="1" customWidth="1"/>
    <col min="34" max="16384" width="9.140625" style="2" hidden="1"/>
  </cols>
  <sheetData>
    <row r="1" spans="1:28" ht="9.9499999999999993" customHeight="1" x14ac:dyDescent="0.25">
      <c r="A1" s="1"/>
      <c r="B1" s="84" t="s">
        <v>129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1"/>
    </row>
    <row r="2" spans="1:28" ht="14.25" x14ac:dyDescent="0.25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1"/>
    </row>
    <row r="3" spans="1:28" ht="15" customHeight="1" x14ac:dyDescent="0.25">
      <c r="A3" s="1"/>
      <c r="B3" s="6"/>
      <c r="C3" s="7"/>
      <c r="D3" s="7"/>
      <c r="E3" s="7"/>
      <c r="F3" s="7"/>
      <c r="G3" s="7"/>
      <c r="H3" s="7"/>
      <c r="I3" s="7"/>
      <c r="J3" s="7"/>
      <c r="K3" s="85" t="s">
        <v>123</v>
      </c>
      <c r="L3" s="85"/>
      <c r="M3" s="85"/>
      <c r="N3" s="85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AA3" s="8"/>
      <c r="AB3" s="1"/>
    </row>
    <row r="4" spans="1:28" ht="14.25" x14ac:dyDescent="0.25">
      <c r="A4" s="1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4.25" x14ac:dyDescent="0.2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4.25" x14ac:dyDescent="0.25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  <c r="AB6" s="1"/>
    </row>
    <row r="7" spans="1:28" ht="14.25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  <c r="AB7" s="1"/>
    </row>
    <row r="8" spans="1:28" ht="20.100000000000001" customHeight="1" x14ac:dyDescent="0.25">
      <c r="A8" s="1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2"/>
      <c r="AB8" s="1"/>
    </row>
    <row r="9" spans="1:28" ht="20.100000000000001" customHeight="1" x14ac:dyDescent="0.25">
      <c r="A9" s="1"/>
      <c r="B9" s="13"/>
      <c r="C9" s="14" t="s">
        <v>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1"/>
    </row>
    <row r="10" spans="1:28" ht="20.100000000000001" customHeight="1" x14ac:dyDescent="0.25">
      <c r="A10" s="1"/>
      <c r="B10" s="1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1"/>
    </row>
    <row r="11" spans="1:28" ht="20.100000000000001" customHeight="1" x14ac:dyDescent="0.25">
      <c r="A11" s="1"/>
      <c r="B11" s="13"/>
      <c r="C11" s="17" t="s">
        <v>1</v>
      </c>
      <c r="D11" s="18"/>
      <c r="E11" s="18"/>
      <c r="F11" s="18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16"/>
      <c r="AB11" s="1"/>
    </row>
    <row r="12" spans="1:28" ht="20.100000000000001" customHeight="1" x14ac:dyDescent="0.25">
      <c r="A12" s="1"/>
      <c r="B12" s="13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6"/>
      <c r="AB12" s="1"/>
    </row>
    <row r="13" spans="1:28" ht="20.100000000000001" customHeight="1" x14ac:dyDescent="0.25">
      <c r="A13" s="1"/>
      <c r="B13" s="13"/>
      <c r="C13" s="17" t="s">
        <v>2</v>
      </c>
      <c r="D13" s="19"/>
      <c r="E13" s="19"/>
      <c r="F13" s="19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16"/>
      <c r="AB13" s="1"/>
    </row>
    <row r="14" spans="1:28" ht="20.100000000000001" customHeight="1" x14ac:dyDescent="0.25">
      <c r="A14" s="1"/>
      <c r="B14" s="1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16"/>
      <c r="AB14" s="1"/>
    </row>
    <row r="15" spans="1:28" ht="19.5" customHeight="1" x14ac:dyDescent="0.25">
      <c r="A15" s="1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1"/>
    </row>
    <row r="16" spans="1:28" ht="20.100000000000001" customHeight="1" x14ac:dyDescent="0.25">
      <c r="A16" s="1"/>
      <c r="B16" s="6"/>
      <c r="C16" s="88" t="s">
        <v>3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"/>
      <c r="AB16" s="1"/>
    </row>
    <row r="17" spans="1:33" ht="20.100000000000001" customHeight="1" x14ac:dyDescent="0.25">
      <c r="A17" s="1"/>
      <c r="B17" s="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8"/>
      <c r="AB17" s="1"/>
    </row>
    <row r="18" spans="1:33" ht="20.100000000000001" customHeight="1" x14ac:dyDescent="0.25">
      <c r="A18" s="1"/>
      <c r="B18" s="6"/>
      <c r="C18" s="25" t="s">
        <v>4</v>
      </c>
      <c r="D18" s="26"/>
      <c r="E18" s="26"/>
      <c r="F18" s="26"/>
      <c r="G18" s="26"/>
      <c r="H18" s="26"/>
      <c r="I18" s="89"/>
      <c r="J18" s="90"/>
      <c r="K18" s="90"/>
      <c r="L18" s="90"/>
      <c r="M18" s="91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8"/>
      <c r="AB18" s="1"/>
    </row>
    <row r="19" spans="1:33" ht="20.100000000000001" customHeight="1" x14ac:dyDescent="0.25">
      <c r="A19" s="1"/>
      <c r="B19" s="6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8"/>
      <c r="AB19" s="1"/>
    </row>
    <row r="20" spans="1:33" ht="20.100000000000001" customHeight="1" x14ac:dyDescent="0.25">
      <c r="A20" s="1"/>
      <c r="B20" s="27"/>
      <c r="C20" s="97" t="s">
        <v>5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8"/>
      <c r="T20" s="98"/>
      <c r="U20" s="98"/>
      <c r="V20" s="98"/>
      <c r="W20" s="98"/>
      <c r="X20" s="98"/>
      <c r="Y20" s="64"/>
      <c r="Z20" s="64"/>
      <c r="AA20" s="8"/>
      <c r="AB20" s="1"/>
      <c r="AC20" s="2" t="s">
        <v>80</v>
      </c>
      <c r="AD20" s="2" t="s">
        <v>5</v>
      </c>
      <c r="AE20" s="2" t="s">
        <v>81</v>
      </c>
      <c r="AF20" s="2" t="s">
        <v>124</v>
      </c>
      <c r="AG20" s="2" t="s">
        <v>125</v>
      </c>
    </row>
    <row r="21" spans="1:33" ht="20.100000000000001" customHeight="1" x14ac:dyDescent="0.25">
      <c r="A21" s="1"/>
      <c r="B21" s="32">
        <v>1</v>
      </c>
      <c r="C21" s="101" t="s">
        <v>6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3"/>
      <c r="S21" s="104" t="s">
        <v>7</v>
      </c>
      <c r="T21" s="104"/>
      <c r="U21" s="104"/>
      <c r="V21" s="104"/>
      <c r="W21" s="104"/>
      <c r="X21" s="105"/>
      <c r="Y21" s="65">
        <f>IF(YEAR($I$18)="","",YEAR($I$18)-2)</f>
        <v>1898</v>
      </c>
      <c r="Z21" s="65">
        <f>IF(YEAR($I$18)="","",YEAR($I$18)-1)</f>
        <v>1899</v>
      </c>
      <c r="AA21" s="8"/>
      <c r="AB21" s="1"/>
      <c r="AC21" s="2">
        <f t="shared" ref="AC21:AC52" si="0">+B21</f>
        <v>1</v>
      </c>
      <c r="AD21" s="34" t="str">
        <f t="shared" ref="AD21:AD52" si="1">+C21</f>
        <v>ACTIVO</v>
      </c>
      <c r="AE21" s="2" t="str">
        <f t="shared" ref="AE21:AE52" si="2">+S21</f>
        <v>Notas</v>
      </c>
      <c r="AF21" s="2">
        <f t="shared" ref="AF21:AF52" si="3">+Y21</f>
        <v>1898</v>
      </c>
      <c r="AG21" s="2">
        <f t="shared" ref="AG21:AG84" si="4">+Z21</f>
        <v>1899</v>
      </c>
    </row>
    <row r="22" spans="1:33" ht="20.100000000000001" customHeight="1" x14ac:dyDescent="0.25">
      <c r="A22" s="1"/>
      <c r="B22" s="32">
        <v>2</v>
      </c>
      <c r="C22" s="106" t="s">
        <v>10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99"/>
      <c r="T22" s="99"/>
      <c r="U22" s="99"/>
      <c r="V22" s="99"/>
      <c r="W22" s="99"/>
      <c r="X22" s="100"/>
      <c r="Y22" s="74"/>
      <c r="Z22" s="74"/>
      <c r="AA22" s="8"/>
      <c r="AB22" s="1"/>
      <c r="AC22" s="2">
        <f t="shared" si="0"/>
        <v>2</v>
      </c>
      <c r="AD22" s="34" t="str">
        <f t="shared" si="1"/>
        <v>Activo não corrente</v>
      </c>
      <c r="AE22" s="2">
        <f t="shared" si="2"/>
        <v>0</v>
      </c>
      <c r="AF22" s="2">
        <f t="shared" si="3"/>
        <v>0</v>
      </c>
      <c r="AG22" s="2">
        <f t="shared" si="4"/>
        <v>0</v>
      </c>
    </row>
    <row r="23" spans="1:33" ht="20.100000000000001" customHeight="1" x14ac:dyDescent="0.25">
      <c r="A23" s="1"/>
      <c r="B23" s="32">
        <v>3</v>
      </c>
      <c r="C23" s="92" t="s">
        <v>11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  <c r="S23" s="95"/>
      <c r="T23" s="95"/>
      <c r="U23" s="95"/>
      <c r="V23" s="95"/>
      <c r="W23" s="95"/>
      <c r="X23" s="96"/>
      <c r="Y23" s="80"/>
      <c r="Z23" s="81"/>
      <c r="AA23" s="8"/>
      <c r="AB23" s="1"/>
      <c r="AC23" s="2">
        <f t="shared" si="0"/>
        <v>3</v>
      </c>
      <c r="AD23" s="34" t="str">
        <f t="shared" si="1"/>
        <v>activos fixos tangíveis</v>
      </c>
      <c r="AE23" s="2">
        <f t="shared" si="2"/>
        <v>0</v>
      </c>
      <c r="AF23" s="2">
        <f t="shared" si="3"/>
        <v>0</v>
      </c>
      <c r="AG23" s="2">
        <f t="shared" si="4"/>
        <v>0</v>
      </c>
    </row>
    <row r="24" spans="1:33" ht="20.100000000000001" customHeight="1" x14ac:dyDescent="0.25">
      <c r="A24" s="1"/>
      <c r="B24" s="32">
        <v>4</v>
      </c>
      <c r="C24" s="92" t="s">
        <v>12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  <c r="S24" s="95"/>
      <c r="T24" s="95"/>
      <c r="U24" s="95"/>
      <c r="V24" s="95"/>
      <c r="W24" s="95"/>
      <c r="X24" s="96"/>
      <c r="Y24" s="80"/>
      <c r="Z24" s="81"/>
      <c r="AA24" s="8"/>
      <c r="AB24" s="1"/>
      <c r="AC24" s="2">
        <f t="shared" si="0"/>
        <v>4</v>
      </c>
      <c r="AD24" s="34" t="str">
        <f t="shared" si="1"/>
        <v>Propriedades de investimento</v>
      </c>
      <c r="AE24" s="2">
        <f t="shared" si="2"/>
        <v>0</v>
      </c>
      <c r="AF24" s="2">
        <f t="shared" si="3"/>
        <v>0</v>
      </c>
      <c r="AG24" s="2">
        <f t="shared" si="4"/>
        <v>0</v>
      </c>
    </row>
    <row r="25" spans="1:33" ht="20.100000000000001" customHeight="1" x14ac:dyDescent="0.25">
      <c r="A25" s="1"/>
      <c r="B25" s="32">
        <v>5</v>
      </c>
      <c r="C25" s="92" t="s">
        <v>13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95"/>
      <c r="T25" s="95"/>
      <c r="U25" s="95"/>
      <c r="V25" s="95"/>
      <c r="W25" s="95"/>
      <c r="X25" s="96"/>
      <c r="Y25" s="80"/>
      <c r="Z25" s="81"/>
      <c r="AA25" s="8"/>
      <c r="AB25" s="1"/>
      <c r="AC25" s="2">
        <f t="shared" si="0"/>
        <v>5</v>
      </c>
      <c r="AD25" s="34" t="str">
        <f t="shared" si="1"/>
        <v>Goodwill</v>
      </c>
      <c r="AE25" s="2">
        <f t="shared" si="2"/>
        <v>0</v>
      </c>
      <c r="AF25" s="2">
        <f t="shared" si="3"/>
        <v>0</v>
      </c>
      <c r="AG25" s="2">
        <f t="shared" si="4"/>
        <v>0</v>
      </c>
    </row>
    <row r="26" spans="1:33" ht="20.100000000000001" customHeight="1" x14ac:dyDescent="0.25">
      <c r="A26" s="1"/>
      <c r="B26" s="32">
        <v>6</v>
      </c>
      <c r="C26" s="92" t="s">
        <v>14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95"/>
      <c r="T26" s="95"/>
      <c r="U26" s="95"/>
      <c r="V26" s="95"/>
      <c r="W26" s="95"/>
      <c r="X26" s="96"/>
      <c r="Y26" s="80"/>
      <c r="Z26" s="81"/>
      <c r="AA26" s="8"/>
      <c r="AB26" s="1"/>
      <c r="AC26" s="2">
        <f t="shared" si="0"/>
        <v>6</v>
      </c>
      <c r="AD26" s="34" t="str">
        <f t="shared" si="1"/>
        <v>Activos Intangíveis</v>
      </c>
      <c r="AE26" s="2">
        <f t="shared" si="2"/>
        <v>0</v>
      </c>
      <c r="AF26" s="2">
        <f t="shared" si="3"/>
        <v>0</v>
      </c>
      <c r="AG26" s="2">
        <f t="shared" si="4"/>
        <v>0</v>
      </c>
    </row>
    <row r="27" spans="1:33" ht="20.100000000000001" customHeight="1" x14ac:dyDescent="0.25">
      <c r="A27" s="1"/>
      <c r="B27" s="32">
        <v>7</v>
      </c>
      <c r="C27" s="92" t="s">
        <v>15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95"/>
      <c r="T27" s="95"/>
      <c r="U27" s="95"/>
      <c r="V27" s="95"/>
      <c r="W27" s="95"/>
      <c r="X27" s="96"/>
      <c r="Y27" s="80"/>
      <c r="Z27" s="81"/>
      <c r="AA27" s="8"/>
      <c r="AB27" s="1"/>
      <c r="AC27" s="2">
        <f t="shared" si="0"/>
        <v>7</v>
      </c>
      <c r="AD27" s="34" t="str">
        <f t="shared" si="1"/>
        <v>Activos biológicos</v>
      </c>
      <c r="AE27" s="2">
        <f t="shared" si="2"/>
        <v>0</v>
      </c>
      <c r="AF27" s="2">
        <f t="shared" si="3"/>
        <v>0</v>
      </c>
      <c r="AG27" s="2">
        <f t="shared" si="4"/>
        <v>0</v>
      </c>
    </row>
    <row r="28" spans="1:33" ht="20.100000000000001" customHeight="1" x14ac:dyDescent="0.25">
      <c r="A28" s="1"/>
      <c r="B28" s="32">
        <v>8</v>
      </c>
      <c r="C28" s="92" t="s">
        <v>16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4"/>
      <c r="S28" s="95"/>
      <c r="T28" s="95"/>
      <c r="U28" s="95"/>
      <c r="V28" s="95"/>
      <c r="W28" s="95"/>
      <c r="X28" s="96"/>
      <c r="Y28" s="80"/>
      <c r="Z28" s="81"/>
      <c r="AA28" s="8"/>
      <c r="AB28" s="1"/>
      <c r="AC28" s="2">
        <f t="shared" si="0"/>
        <v>8</v>
      </c>
      <c r="AD28" s="34" t="str">
        <f t="shared" si="1"/>
        <v>Participações financeiras - método da equivalência patrimonial</v>
      </c>
      <c r="AE28" s="2">
        <f t="shared" si="2"/>
        <v>0</v>
      </c>
      <c r="AF28" s="2">
        <f t="shared" si="3"/>
        <v>0</v>
      </c>
      <c r="AG28" s="2">
        <f t="shared" si="4"/>
        <v>0</v>
      </c>
    </row>
    <row r="29" spans="1:33" ht="20.100000000000001" customHeight="1" x14ac:dyDescent="0.25">
      <c r="A29" s="1"/>
      <c r="B29" s="32">
        <v>9</v>
      </c>
      <c r="C29" s="92" t="s">
        <v>17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4"/>
      <c r="S29" s="95"/>
      <c r="T29" s="95"/>
      <c r="U29" s="95"/>
      <c r="V29" s="95"/>
      <c r="W29" s="95"/>
      <c r="X29" s="96"/>
      <c r="Y29" s="80"/>
      <c r="Z29" s="81"/>
      <c r="AA29" s="8"/>
      <c r="AB29" s="1"/>
      <c r="AC29" s="2">
        <f t="shared" si="0"/>
        <v>9</v>
      </c>
      <c r="AD29" s="34" t="str">
        <f t="shared" si="1"/>
        <v>Participações financeiras - outros métodos</v>
      </c>
      <c r="AE29" s="2">
        <f t="shared" si="2"/>
        <v>0</v>
      </c>
      <c r="AF29" s="2">
        <f t="shared" si="3"/>
        <v>0</v>
      </c>
      <c r="AG29" s="2">
        <f t="shared" si="4"/>
        <v>0</v>
      </c>
    </row>
    <row r="30" spans="1:33" ht="20.100000000000001" customHeight="1" x14ac:dyDescent="0.25">
      <c r="A30" s="1"/>
      <c r="B30" s="32">
        <v>10</v>
      </c>
      <c r="C30" s="92" t="s">
        <v>18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4"/>
      <c r="S30" s="95"/>
      <c r="T30" s="95"/>
      <c r="U30" s="95"/>
      <c r="V30" s="95"/>
      <c r="W30" s="95"/>
      <c r="X30" s="96"/>
      <c r="Y30" s="80"/>
      <c r="Z30" s="81"/>
      <c r="AA30" s="8"/>
      <c r="AB30" s="1"/>
      <c r="AC30" s="2">
        <f t="shared" si="0"/>
        <v>10</v>
      </c>
      <c r="AD30" s="34" t="str">
        <f t="shared" si="1"/>
        <v>Accionistas/sócios</v>
      </c>
      <c r="AE30" s="2">
        <f t="shared" si="2"/>
        <v>0</v>
      </c>
      <c r="AF30" s="2">
        <f t="shared" si="3"/>
        <v>0</v>
      </c>
      <c r="AG30" s="2">
        <f t="shared" si="4"/>
        <v>0</v>
      </c>
    </row>
    <row r="31" spans="1:33" ht="20.100000000000001" customHeight="1" x14ac:dyDescent="0.25">
      <c r="A31" s="1"/>
      <c r="B31" s="32">
        <v>11</v>
      </c>
      <c r="C31" s="92" t="s">
        <v>19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4"/>
      <c r="S31" s="95"/>
      <c r="T31" s="95"/>
      <c r="U31" s="95"/>
      <c r="V31" s="95"/>
      <c r="W31" s="95"/>
      <c r="X31" s="96"/>
      <c r="Y31" s="80"/>
      <c r="Z31" s="81"/>
      <c r="AA31" s="8"/>
      <c r="AB31" s="1"/>
      <c r="AC31" s="2">
        <f t="shared" si="0"/>
        <v>11</v>
      </c>
      <c r="AD31" s="34" t="str">
        <f t="shared" si="1"/>
        <v>Outros activos financeiros</v>
      </c>
      <c r="AE31" s="2">
        <f t="shared" si="2"/>
        <v>0</v>
      </c>
      <c r="AF31" s="2">
        <f t="shared" si="3"/>
        <v>0</v>
      </c>
      <c r="AG31" s="2">
        <f t="shared" si="4"/>
        <v>0</v>
      </c>
    </row>
    <row r="32" spans="1:33" ht="20.100000000000001" customHeight="1" x14ac:dyDescent="0.25">
      <c r="A32" s="1"/>
      <c r="B32" s="32">
        <v>12</v>
      </c>
      <c r="C32" s="92" t="s">
        <v>20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4"/>
      <c r="S32" s="95"/>
      <c r="T32" s="95"/>
      <c r="U32" s="95"/>
      <c r="V32" s="95"/>
      <c r="W32" s="95"/>
      <c r="X32" s="96"/>
      <c r="Y32" s="80"/>
      <c r="Z32" s="81"/>
      <c r="AA32" s="8"/>
      <c r="AB32" s="1"/>
      <c r="AC32" s="2">
        <f t="shared" si="0"/>
        <v>12</v>
      </c>
      <c r="AD32" s="34" t="str">
        <f t="shared" si="1"/>
        <v>Activos por impostos diferidos</v>
      </c>
      <c r="AE32" s="2">
        <f t="shared" si="2"/>
        <v>0</v>
      </c>
      <c r="AF32" s="2">
        <f t="shared" si="3"/>
        <v>0</v>
      </c>
      <c r="AG32" s="2">
        <f t="shared" si="4"/>
        <v>0</v>
      </c>
    </row>
    <row r="33" spans="1:33" ht="20.100000000000001" customHeight="1" x14ac:dyDescent="0.25">
      <c r="A33" s="1"/>
      <c r="B33" s="32">
        <v>13</v>
      </c>
      <c r="C33" s="92" t="s">
        <v>21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4"/>
      <c r="S33" s="108"/>
      <c r="T33" s="108"/>
      <c r="U33" s="108"/>
      <c r="V33" s="108"/>
      <c r="W33" s="108"/>
      <c r="X33" s="109"/>
      <c r="Y33" s="66">
        <f>Y23+Y24+Y25+Y26+Y27+Y28+Y29+Y30+Y31+Y32</f>
        <v>0</v>
      </c>
      <c r="Z33" s="66">
        <f>Z23+Z24+Z25+Z26+Z27+Z28+Z29+Z30+Z31+Z32</f>
        <v>0</v>
      </c>
      <c r="AA33" s="8"/>
      <c r="AB33" s="1"/>
      <c r="AC33" s="2">
        <f t="shared" si="0"/>
        <v>13</v>
      </c>
      <c r="AD33" s="34" t="str">
        <f t="shared" si="1"/>
        <v>Total do Activo não Corrente</v>
      </c>
      <c r="AE33" s="2">
        <f t="shared" si="2"/>
        <v>0</v>
      </c>
      <c r="AF33" s="2">
        <f t="shared" si="3"/>
        <v>0</v>
      </c>
      <c r="AG33" s="2">
        <f t="shared" si="4"/>
        <v>0</v>
      </c>
    </row>
    <row r="34" spans="1:33" ht="20.100000000000001" customHeight="1" x14ac:dyDescent="0.25">
      <c r="A34" s="1"/>
      <c r="B34" s="32">
        <v>14</v>
      </c>
      <c r="C34" s="106" t="s">
        <v>22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33"/>
      <c r="T34" s="33"/>
      <c r="U34" s="33"/>
      <c r="V34" s="33"/>
      <c r="W34" s="33"/>
      <c r="X34" s="33"/>
      <c r="Y34" s="74"/>
      <c r="Z34" s="74"/>
      <c r="AA34" s="8"/>
      <c r="AB34" s="1"/>
      <c r="AC34" s="2">
        <f t="shared" si="0"/>
        <v>14</v>
      </c>
      <c r="AD34" s="34" t="str">
        <f t="shared" si="1"/>
        <v>Activo corrente</v>
      </c>
      <c r="AE34" s="2">
        <f t="shared" si="2"/>
        <v>0</v>
      </c>
      <c r="AF34" s="2">
        <f t="shared" si="3"/>
        <v>0</v>
      </c>
      <c r="AG34" s="2">
        <f t="shared" si="4"/>
        <v>0</v>
      </c>
    </row>
    <row r="35" spans="1:33" ht="20.100000000000001" customHeight="1" x14ac:dyDescent="0.25">
      <c r="A35" s="1"/>
      <c r="B35" s="32">
        <v>15</v>
      </c>
      <c r="C35" s="92" t="s">
        <v>23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95"/>
      <c r="T35" s="95"/>
      <c r="U35" s="95"/>
      <c r="V35" s="95"/>
      <c r="W35" s="95"/>
      <c r="X35" s="96"/>
      <c r="Y35" s="80"/>
      <c r="Z35" s="81"/>
      <c r="AA35" s="8"/>
      <c r="AB35" s="1"/>
      <c r="AC35" s="2">
        <f t="shared" si="0"/>
        <v>15</v>
      </c>
      <c r="AD35" s="34" t="str">
        <f t="shared" si="1"/>
        <v xml:space="preserve">Inventários </v>
      </c>
      <c r="AE35" s="2">
        <f t="shared" si="2"/>
        <v>0</v>
      </c>
      <c r="AF35" s="2">
        <f t="shared" si="3"/>
        <v>0</v>
      </c>
      <c r="AG35" s="2">
        <f t="shared" si="4"/>
        <v>0</v>
      </c>
    </row>
    <row r="36" spans="1:33" ht="20.100000000000001" customHeight="1" x14ac:dyDescent="0.25">
      <c r="A36" s="1"/>
      <c r="B36" s="32">
        <v>16</v>
      </c>
      <c r="C36" s="92" t="s">
        <v>15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95"/>
      <c r="T36" s="95"/>
      <c r="U36" s="95"/>
      <c r="V36" s="95"/>
      <c r="W36" s="95"/>
      <c r="X36" s="96"/>
      <c r="Y36" s="80"/>
      <c r="Z36" s="81"/>
      <c r="AA36" s="8"/>
      <c r="AB36" s="1"/>
      <c r="AC36" s="2">
        <f t="shared" si="0"/>
        <v>16</v>
      </c>
      <c r="AD36" s="34" t="str">
        <f t="shared" si="1"/>
        <v>Activos biológicos</v>
      </c>
      <c r="AE36" s="2">
        <f t="shared" si="2"/>
        <v>0</v>
      </c>
      <c r="AF36" s="2">
        <f t="shared" si="3"/>
        <v>0</v>
      </c>
      <c r="AG36" s="2">
        <f t="shared" si="4"/>
        <v>0</v>
      </c>
    </row>
    <row r="37" spans="1:33" ht="20.100000000000001" customHeight="1" x14ac:dyDescent="0.25">
      <c r="A37" s="1"/>
      <c r="B37" s="32">
        <v>17</v>
      </c>
      <c r="C37" s="92" t="s">
        <v>24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4"/>
      <c r="S37" s="95"/>
      <c r="T37" s="95"/>
      <c r="U37" s="95"/>
      <c r="V37" s="95"/>
      <c r="W37" s="95"/>
      <c r="X37" s="96"/>
      <c r="Y37" s="80"/>
      <c r="Z37" s="81"/>
      <c r="AA37" s="8"/>
      <c r="AB37" s="1"/>
      <c r="AC37" s="2">
        <f t="shared" si="0"/>
        <v>17</v>
      </c>
      <c r="AD37" s="34" t="str">
        <f t="shared" si="1"/>
        <v>Clientes</v>
      </c>
      <c r="AE37" s="2">
        <f t="shared" si="2"/>
        <v>0</v>
      </c>
      <c r="AF37" s="2">
        <f t="shared" si="3"/>
        <v>0</v>
      </c>
      <c r="AG37" s="2">
        <f t="shared" si="4"/>
        <v>0</v>
      </c>
    </row>
    <row r="38" spans="1:33" ht="20.100000000000001" customHeight="1" x14ac:dyDescent="0.25">
      <c r="A38" s="1"/>
      <c r="B38" s="32">
        <v>18</v>
      </c>
      <c r="C38" s="92" t="s">
        <v>25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4"/>
      <c r="S38" s="95"/>
      <c r="T38" s="95"/>
      <c r="U38" s="95"/>
      <c r="V38" s="95"/>
      <c r="W38" s="95"/>
      <c r="X38" s="96"/>
      <c r="Y38" s="80"/>
      <c r="Z38" s="81"/>
      <c r="AA38" s="8"/>
      <c r="AB38" s="1"/>
      <c r="AC38" s="2">
        <f t="shared" si="0"/>
        <v>18</v>
      </c>
      <c r="AD38" s="34" t="str">
        <f t="shared" si="1"/>
        <v>Adiantamentos a fornecedores</v>
      </c>
      <c r="AE38" s="2">
        <f t="shared" si="2"/>
        <v>0</v>
      </c>
      <c r="AF38" s="2">
        <f t="shared" si="3"/>
        <v>0</v>
      </c>
      <c r="AG38" s="2">
        <f t="shared" si="4"/>
        <v>0</v>
      </c>
    </row>
    <row r="39" spans="1:33" ht="20.100000000000001" customHeight="1" x14ac:dyDescent="0.25">
      <c r="A39" s="1"/>
      <c r="B39" s="32">
        <v>19</v>
      </c>
      <c r="C39" s="92" t="s">
        <v>26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4"/>
      <c r="S39" s="95"/>
      <c r="T39" s="95"/>
      <c r="U39" s="95"/>
      <c r="V39" s="95"/>
      <c r="W39" s="95"/>
      <c r="X39" s="96"/>
      <c r="Y39" s="80"/>
      <c r="Z39" s="81"/>
      <c r="AA39" s="8"/>
      <c r="AB39" s="1"/>
      <c r="AC39" s="2">
        <f t="shared" si="0"/>
        <v>19</v>
      </c>
      <c r="AD39" s="34" t="str">
        <f t="shared" si="1"/>
        <v>Estado e outros entes públicos</v>
      </c>
      <c r="AE39" s="2">
        <f t="shared" si="2"/>
        <v>0</v>
      </c>
      <c r="AF39" s="2">
        <f t="shared" si="3"/>
        <v>0</v>
      </c>
      <c r="AG39" s="2">
        <f t="shared" si="4"/>
        <v>0</v>
      </c>
    </row>
    <row r="40" spans="1:33" ht="20.100000000000001" customHeight="1" x14ac:dyDescent="0.25">
      <c r="A40" s="1"/>
      <c r="B40" s="32">
        <v>20</v>
      </c>
      <c r="C40" s="92" t="s">
        <v>18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4"/>
      <c r="S40" s="95"/>
      <c r="T40" s="95"/>
      <c r="U40" s="95"/>
      <c r="V40" s="95"/>
      <c r="W40" s="95"/>
      <c r="X40" s="96"/>
      <c r="Y40" s="80"/>
      <c r="Z40" s="81"/>
      <c r="AA40" s="8"/>
      <c r="AB40" s="1"/>
      <c r="AC40" s="2">
        <f t="shared" si="0"/>
        <v>20</v>
      </c>
      <c r="AD40" s="34" t="str">
        <f t="shared" si="1"/>
        <v>Accionistas/sócios</v>
      </c>
      <c r="AE40" s="2">
        <f t="shared" si="2"/>
        <v>0</v>
      </c>
      <c r="AF40" s="2">
        <f t="shared" si="3"/>
        <v>0</v>
      </c>
      <c r="AG40" s="2">
        <f t="shared" si="4"/>
        <v>0</v>
      </c>
    </row>
    <row r="41" spans="1:33" ht="20.100000000000001" customHeight="1" x14ac:dyDescent="0.25">
      <c r="A41" s="1"/>
      <c r="B41" s="32">
        <v>21</v>
      </c>
      <c r="C41" s="92" t="s">
        <v>27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4"/>
      <c r="S41" s="95"/>
      <c r="T41" s="95"/>
      <c r="U41" s="95"/>
      <c r="V41" s="95"/>
      <c r="W41" s="95"/>
      <c r="X41" s="96"/>
      <c r="Y41" s="80"/>
      <c r="Z41" s="81"/>
      <c r="AA41" s="8"/>
      <c r="AB41" s="1"/>
      <c r="AC41" s="2">
        <f t="shared" si="0"/>
        <v>21</v>
      </c>
      <c r="AD41" s="34" t="str">
        <f t="shared" si="1"/>
        <v>Outras contas a receber</v>
      </c>
      <c r="AE41" s="2">
        <f t="shared" si="2"/>
        <v>0</v>
      </c>
      <c r="AF41" s="2">
        <f t="shared" si="3"/>
        <v>0</v>
      </c>
      <c r="AG41" s="2">
        <f t="shared" si="4"/>
        <v>0</v>
      </c>
    </row>
    <row r="42" spans="1:33" ht="20.100000000000001" customHeight="1" x14ac:dyDescent="0.25">
      <c r="A42" s="1"/>
      <c r="B42" s="32">
        <v>22</v>
      </c>
      <c r="C42" s="92" t="s">
        <v>28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  <c r="S42" s="95"/>
      <c r="T42" s="95"/>
      <c r="U42" s="95"/>
      <c r="V42" s="95"/>
      <c r="W42" s="95"/>
      <c r="X42" s="96"/>
      <c r="Y42" s="80"/>
      <c r="Z42" s="81"/>
      <c r="AA42" s="8"/>
      <c r="AB42" s="1"/>
      <c r="AC42" s="2">
        <f t="shared" si="0"/>
        <v>22</v>
      </c>
      <c r="AD42" s="34" t="str">
        <f t="shared" si="1"/>
        <v>Diferimentos</v>
      </c>
      <c r="AE42" s="2">
        <f t="shared" si="2"/>
        <v>0</v>
      </c>
      <c r="AF42" s="2">
        <f t="shared" si="3"/>
        <v>0</v>
      </c>
      <c r="AG42" s="2">
        <f t="shared" si="4"/>
        <v>0</v>
      </c>
    </row>
    <row r="43" spans="1:33" ht="20.100000000000001" customHeight="1" x14ac:dyDescent="0.25">
      <c r="A43" s="1"/>
      <c r="B43" s="32">
        <v>23</v>
      </c>
      <c r="C43" s="92" t="s">
        <v>29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4"/>
      <c r="S43" s="95"/>
      <c r="T43" s="95"/>
      <c r="U43" s="95"/>
      <c r="V43" s="95"/>
      <c r="W43" s="95"/>
      <c r="X43" s="96"/>
      <c r="Y43" s="80"/>
      <c r="Z43" s="81"/>
      <c r="AA43" s="8"/>
      <c r="AB43" s="1"/>
      <c r="AC43" s="2">
        <f t="shared" si="0"/>
        <v>23</v>
      </c>
      <c r="AD43" s="34" t="str">
        <f t="shared" si="1"/>
        <v>Activos financeiros detidos para negociação</v>
      </c>
      <c r="AE43" s="2">
        <f t="shared" si="2"/>
        <v>0</v>
      </c>
      <c r="AF43" s="2">
        <f t="shared" si="3"/>
        <v>0</v>
      </c>
      <c r="AG43" s="2">
        <f t="shared" si="4"/>
        <v>0</v>
      </c>
    </row>
    <row r="44" spans="1:33" ht="20.100000000000001" customHeight="1" x14ac:dyDescent="0.25">
      <c r="A44" s="1"/>
      <c r="B44" s="32">
        <v>24</v>
      </c>
      <c r="C44" s="92" t="s">
        <v>19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4"/>
      <c r="S44" s="95"/>
      <c r="T44" s="95"/>
      <c r="U44" s="95"/>
      <c r="V44" s="95"/>
      <c r="W44" s="95"/>
      <c r="X44" s="96"/>
      <c r="Y44" s="80"/>
      <c r="Z44" s="81"/>
      <c r="AA44" s="8"/>
      <c r="AB44" s="1"/>
      <c r="AC44" s="2">
        <f t="shared" si="0"/>
        <v>24</v>
      </c>
      <c r="AD44" s="34" t="str">
        <f t="shared" si="1"/>
        <v>Outros activos financeiros</v>
      </c>
      <c r="AE44" s="2">
        <f t="shared" si="2"/>
        <v>0</v>
      </c>
      <c r="AF44" s="2">
        <f t="shared" si="3"/>
        <v>0</v>
      </c>
      <c r="AG44" s="2">
        <f t="shared" si="4"/>
        <v>0</v>
      </c>
    </row>
    <row r="45" spans="1:33" ht="20.100000000000001" customHeight="1" x14ac:dyDescent="0.25">
      <c r="A45" s="1"/>
      <c r="B45" s="32">
        <v>25</v>
      </c>
      <c r="C45" s="92" t="s">
        <v>30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95"/>
      <c r="T45" s="95"/>
      <c r="U45" s="95"/>
      <c r="V45" s="95"/>
      <c r="W45" s="95"/>
      <c r="X45" s="96"/>
      <c r="Y45" s="80"/>
      <c r="Z45" s="81"/>
      <c r="AA45" s="8"/>
      <c r="AB45" s="1"/>
      <c r="AC45" s="2">
        <f t="shared" si="0"/>
        <v>25</v>
      </c>
      <c r="AD45" s="34" t="str">
        <f t="shared" si="1"/>
        <v>Activos não correntes detidos para venda</v>
      </c>
      <c r="AE45" s="2">
        <f t="shared" si="2"/>
        <v>0</v>
      </c>
      <c r="AF45" s="2">
        <f t="shared" si="3"/>
        <v>0</v>
      </c>
      <c r="AG45" s="2">
        <f t="shared" si="4"/>
        <v>0</v>
      </c>
    </row>
    <row r="46" spans="1:33" ht="20.100000000000001" customHeight="1" x14ac:dyDescent="0.25">
      <c r="A46" s="1"/>
      <c r="B46" s="32">
        <v>26</v>
      </c>
      <c r="C46" s="92" t="s">
        <v>31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95"/>
      <c r="T46" s="95"/>
      <c r="U46" s="95"/>
      <c r="V46" s="95"/>
      <c r="W46" s="95"/>
      <c r="X46" s="96"/>
      <c r="Y46" s="80"/>
      <c r="Z46" s="81"/>
      <c r="AA46" s="8"/>
      <c r="AB46" s="1"/>
      <c r="AC46" s="2">
        <f t="shared" si="0"/>
        <v>26</v>
      </c>
      <c r="AD46" s="34" t="str">
        <f t="shared" si="1"/>
        <v>Caixa e depósitos bancários</v>
      </c>
      <c r="AE46" s="2">
        <f t="shared" si="2"/>
        <v>0</v>
      </c>
      <c r="AF46" s="2">
        <f t="shared" si="3"/>
        <v>0</v>
      </c>
      <c r="AG46" s="2">
        <f t="shared" si="4"/>
        <v>0</v>
      </c>
    </row>
    <row r="47" spans="1:33" ht="20.100000000000001" customHeight="1" x14ac:dyDescent="0.25">
      <c r="A47" s="1"/>
      <c r="B47" s="32">
        <v>27</v>
      </c>
      <c r="C47" s="92" t="s">
        <v>32</v>
      </c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4"/>
      <c r="S47" s="110"/>
      <c r="T47" s="110"/>
      <c r="U47" s="110"/>
      <c r="V47" s="110"/>
      <c r="W47" s="110"/>
      <c r="X47" s="111"/>
      <c r="Y47" s="66">
        <f>Y35+Y36+Y37+Y38+Y39+Y40+Y41+Y42+Y43+Y44+Y45+Y46</f>
        <v>0</v>
      </c>
      <c r="Z47" s="66">
        <f>Z35+Z36+Z37+Z38+Z39+Z40+Z41+Z42+Z43+Z44+Z45+Z46</f>
        <v>0</v>
      </c>
      <c r="AA47" s="8"/>
      <c r="AB47" s="1"/>
      <c r="AC47" s="2">
        <f t="shared" si="0"/>
        <v>27</v>
      </c>
      <c r="AD47" s="34" t="str">
        <f t="shared" si="1"/>
        <v>Total do Activo Corrente</v>
      </c>
      <c r="AE47" s="2">
        <f t="shared" si="2"/>
        <v>0</v>
      </c>
      <c r="AF47" s="2">
        <f t="shared" si="3"/>
        <v>0</v>
      </c>
      <c r="AG47" s="2">
        <f t="shared" si="4"/>
        <v>0</v>
      </c>
    </row>
    <row r="48" spans="1:33" ht="20.100000000000001" customHeight="1" x14ac:dyDescent="0.25">
      <c r="A48" s="1"/>
      <c r="B48" s="32">
        <v>28</v>
      </c>
      <c r="C48" s="101" t="s">
        <v>33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3"/>
      <c r="S48" s="108"/>
      <c r="T48" s="108"/>
      <c r="U48" s="108"/>
      <c r="V48" s="108"/>
      <c r="W48" s="108"/>
      <c r="X48" s="109"/>
      <c r="Y48" s="66">
        <f>+Y33+Y47</f>
        <v>0</v>
      </c>
      <c r="Z48" s="66">
        <f>+Z33+Z47</f>
        <v>0</v>
      </c>
      <c r="AA48" s="8"/>
      <c r="AB48" s="1"/>
      <c r="AC48" s="2">
        <f t="shared" si="0"/>
        <v>28</v>
      </c>
      <c r="AD48" s="34" t="str">
        <f t="shared" si="1"/>
        <v>TOTAL DO ACTIVO</v>
      </c>
      <c r="AE48" s="2">
        <f t="shared" si="2"/>
        <v>0</v>
      </c>
      <c r="AF48" s="2">
        <f t="shared" si="3"/>
        <v>0</v>
      </c>
      <c r="AG48" s="2">
        <f t="shared" si="4"/>
        <v>0</v>
      </c>
    </row>
    <row r="49" spans="1:33" ht="20.100000000000001" customHeight="1" x14ac:dyDescent="0.25">
      <c r="A49" s="1"/>
      <c r="B49" s="32">
        <v>29</v>
      </c>
      <c r="C49" s="106" t="s">
        <v>34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33"/>
      <c r="T49" s="33"/>
      <c r="U49" s="33"/>
      <c r="V49" s="33"/>
      <c r="W49" s="33"/>
      <c r="X49" s="33"/>
      <c r="Y49" s="74"/>
      <c r="Z49" s="74"/>
      <c r="AA49" s="8"/>
      <c r="AB49" s="1"/>
      <c r="AC49" s="2">
        <f t="shared" si="0"/>
        <v>29</v>
      </c>
      <c r="AD49" s="34" t="str">
        <f t="shared" si="1"/>
        <v>CAPITAL PRÓPRIO E PASSIVO</v>
      </c>
      <c r="AE49" s="2">
        <f t="shared" si="2"/>
        <v>0</v>
      </c>
      <c r="AF49" s="2">
        <f t="shared" si="3"/>
        <v>0</v>
      </c>
      <c r="AG49" s="2">
        <f t="shared" si="4"/>
        <v>0</v>
      </c>
    </row>
    <row r="50" spans="1:33" ht="20.100000000000001" customHeight="1" x14ac:dyDescent="0.25">
      <c r="A50" s="1"/>
      <c r="B50" s="32">
        <v>30</v>
      </c>
      <c r="C50" s="106" t="s">
        <v>35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33"/>
      <c r="T50" s="33"/>
      <c r="U50" s="33"/>
      <c r="V50" s="33"/>
      <c r="W50" s="33"/>
      <c r="X50" s="33"/>
      <c r="Y50" s="74"/>
      <c r="Z50" s="74"/>
      <c r="AA50" s="8"/>
      <c r="AB50" s="1"/>
      <c r="AC50" s="2">
        <f t="shared" si="0"/>
        <v>30</v>
      </c>
      <c r="AD50" s="34" t="str">
        <f t="shared" si="1"/>
        <v xml:space="preserve">CAPITAL PRÓPRIO  </v>
      </c>
      <c r="AE50" s="2">
        <f t="shared" si="2"/>
        <v>0</v>
      </c>
      <c r="AF50" s="2">
        <f t="shared" si="3"/>
        <v>0</v>
      </c>
      <c r="AG50" s="2">
        <f t="shared" si="4"/>
        <v>0</v>
      </c>
    </row>
    <row r="51" spans="1:33" ht="20.100000000000001" customHeight="1" x14ac:dyDescent="0.25">
      <c r="A51" s="1"/>
      <c r="B51" s="32">
        <v>31</v>
      </c>
      <c r="C51" s="92" t="s">
        <v>36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4"/>
      <c r="S51" s="95"/>
      <c r="T51" s="95"/>
      <c r="U51" s="95"/>
      <c r="V51" s="95"/>
      <c r="W51" s="95"/>
      <c r="X51" s="96"/>
      <c r="Y51" s="80"/>
      <c r="Z51" s="81"/>
      <c r="AA51" s="8"/>
      <c r="AB51" s="1"/>
      <c r="AC51" s="2">
        <f t="shared" si="0"/>
        <v>31</v>
      </c>
      <c r="AD51" s="34" t="str">
        <f t="shared" si="1"/>
        <v>Capital realizado</v>
      </c>
      <c r="AE51" s="2">
        <f t="shared" si="2"/>
        <v>0</v>
      </c>
      <c r="AF51" s="2">
        <f t="shared" si="3"/>
        <v>0</v>
      </c>
      <c r="AG51" s="2">
        <f t="shared" si="4"/>
        <v>0</v>
      </c>
    </row>
    <row r="52" spans="1:33" ht="20.100000000000001" customHeight="1" x14ac:dyDescent="0.25">
      <c r="A52" s="1"/>
      <c r="B52" s="32">
        <v>32</v>
      </c>
      <c r="C52" s="92" t="s">
        <v>37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4"/>
      <c r="S52" s="95"/>
      <c r="T52" s="95"/>
      <c r="U52" s="95"/>
      <c r="V52" s="95"/>
      <c r="W52" s="95"/>
      <c r="X52" s="96"/>
      <c r="Y52" s="80"/>
      <c r="Z52" s="81"/>
      <c r="AA52" s="8"/>
      <c r="AB52" s="1"/>
      <c r="AC52" s="2">
        <f t="shared" si="0"/>
        <v>32</v>
      </c>
      <c r="AD52" s="34" t="str">
        <f t="shared" si="1"/>
        <v xml:space="preserve">Acções (quotas) próprias </v>
      </c>
      <c r="AE52" s="2">
        <f t="shared" si="2"/>
        <v>0</v>
      </c>
      <c r="AF52" s="2">
        <f t="shared" si="3"/>
        <v>0</v>
      </c>
      <c r="AG52" s="2">
        <f t="shared" si="4"/>
        <v>0</v>
      </c>
    </row>
    <row r="53" spans="1:33" ht="20.100000000000001" customHeight="1" x14ac:dyDescent="0.25">
      <c r="A53" s="1"/>
      <c r="B53" s="32">
        <v>33</v>
      </c>
      <c r="C53" s="92" t="s">
        <v>38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4"/>
      <c r="S53" s="95"/>
      <c r="T53" s="95"/>
      <c r="U53" s="95"/>
      <c r="V53" s="95"/>
      <c r="W53" s="95"/>
      <c r="X53" s="96"/>
      <c r="Y53" s="80"/>
      <c r="Z53" s="81"/>
      <c r="AA53" s="8"/>
      <c r="AB53" s="1"/>
      <c r="AC53" s="2">
        <f t="shared" ref="AC53:AC85" si="5">+B53</f>
        <v>33</v>
      </c>
      <c r="AD53" s="34" t="str">
        <f t="shared" ref="AD53:AD85" si="6">+C53</f>
        <v>Outros instrumentos de capital próprio</v>
      </c>
      <c r="AE53" s="2">
        <f t="shared" ref="AE53:AE85" si="7">+S53</f>
        <v>0</v>
      </c>
      <c r="AF53" s="2">
        <f t="shared" ref="AF53:AF85" si="8">+Y53</f>
        <v>0</v>
      </c>
      <c r="AG53" s="2">
        <f t="shared" si="4"/>
        <v>0</v>
      </c>
    </row>
    <row r="54" spans="1:33" ht="20.100000000000001" customHeight="1" x14ac:dyDescent="0.25">
      <c r="A54" s="1"/>
      <c r="B54" s="32">
        <v>34</v>
      </c>
      <c r="C54" s="92" t="s">
        <v>39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4"/>
      <c r="S54" s="95"/>
      <c r="T54" s="95"/>
      <c r="U54" s="95"/>
      <c r="V54" s="95"/>
      <c r="W54" s="95"/>
      <c r="X54" s="96"/>
      <c r="Y54" s="80"/>
      <c r="Z54" s="81"/>
      <c r="AA54" s="8"/>
      <c r="AB54" s="1"/>
      <c r="AC54" s="2">
        <f t="shared" si="5"/>
        <v>34</v>
      </c>
      <c r="AD54" s="34" t="str">
        <f t="shared" si="6"/>
        <v>Prémios de emissão</v>
      </c>
      <c r="AE54" s="2">
        <f t="shared" si="7"/>
        <v>0</v>
      </c>
      <c r="AF54" s="2">
        <f t="shared" si="8"/>
        <v>0</v>
      </c>
      <c r="AG54" s="2">
        <f t="shared" si="4"/>
        <v>0</v>
      </c>
    </row>
    <row r="55" spans="1:33" ht="20.100000000000001" customHeight="1" x14ac:dyDescent="0.25">
      <c r="A55" s="1"/>
      <c r="B55" s="32">
        <v>35</v>
      </c>
      <c r="C55" s="92" t="s">
        <v>40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4"/>
      <c r="S55" s="95"/>
      <c r="T55" s="95"/>
      <c r="U55" s="95"/>
      <c r="V55" s="95"/>
      <c r="W55" s="95"/>
      <c r="X55" s="96"/>
      <c r="Y55" s="80"/>
      <c r="Z55" s="81"/>
      <c r="AA55" s="8"/>
      <c r="AB55" s="1"/>
      <c r="AC55" s="2">
        <f t="shared" si="5"/>
        <v>35</v>
      </c>
      <c r="AD55" s="34" t="str">
        <f t="shared" si="6"/>
        <v>Reservas legais</v>
      </c>
      <c r="AE55" s="2">
        <f t="shared" si="7"/>
        <v>0</v>
      </c>
      <c r="AF55" s="2">
        <f t="shared" si="8"/>
        <v>0</v>
      </c>
      <c r="AG55" s="2">
        <f t="shared" si="4"/>
        <v>0</v>
      </c>
    </row>
    <row r="56" spans="1:33" ht="20.100000000000001" customHeight="1" x14ac:dyDescent="0.25">
      <c r="A56" s="1"/>
      <c r="B56" s="32">
        <v>36</v>
      </c>
      <c r="C56" s="92" t="s">
        <v>41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4"/>
      <c r="S56" s="95"/>
      <c r="T56" s="95"/>
      <c r="U56" s="95"/>
      <c r="V56" s="95"/>
      <c r="W56" s="95"/>
      <c r="X56" s="96"/>
      <c r="Y56" s="80"/>
      <c r="Z56" s="81"/>
      <c r="AA56" s="8"/>
      <c r="AB56" s="1"/>
      <c r="AC56" s="2">
        <f t="shared" si="5"/>
        <v>36</v>
      </c>
      <c r="AD56" s="34" t="str">
        <f t="shared" si="6"/>
        <v>Outras reservas</v>
      </c>
      <c r="AE56" s="2">
        <f t="shared" si="7"/>
        <v>0</v>
      </c>
      <c r="AF56" s="2">
        <f t="shared" si="8"/>
        <v>0</v>
      </c>
      <c r="AG56" s="2">
        <f t="shared" si="4"/>
        <v>0</v>
      </c>
    </row>
    <row r="57" spans="1:33" ht="20.100000000000001" customHeight="1" x14ac:dyDescent="0.25">
      <c r="A57" s="1"/>
      <c r="B57" s="32">
        <v>37</v>
      </c>
      <c r="C57" s="92" t="s">
        <v>42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4"/>
      <c r="S57" s="95"/>
      <c r="T57" s="95"/>
      <c r="U57" s="95"/>
      <c r="V57" s="95"/>
      <c r="W57" s="95"/>
      <c r="X57" s="96"/>
      <c r="Y57" s="80"/>
      <c r="Z57" s="81"/>
      <c r="AA57" s="8"/>
      <c r="AB57" s="1"/>
      <c r="AC57" s="2">
        <f t="shared" si="5"/>
        <v>37</v>
      </c>
      <c r="AD57" s="34" t="str">
        <f t="shared" si="6"/>
        <v>Resultados transitados</v>
      </c>
      <c r="AE57" s="2">
        <f t="shared" si="7"/>
        <v>0</v>
      </c>
      <c r="AF57" s="2">
        <f t="shared" si="8"/>
        <v>0</v>
      </c>
      <c r="AG57" s="2">
        <f t="shared" si="4"/>
        <v>0</v>
      </c>
    </row>
    <row r="58" spans="1:33" ht="20.100000000000001" customHeight="1" x14ac:dyDescent="0.25">
      <c r="A58" s="1"/>
      <c r="B58" s="32">
        <v>38</v>
      </c>
      <c r="C58" s="92" t="s">
        <v>43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4"/>
      <c r="S58" s="95"/>
      <c r="T58" s="95"/>
      <c r="U58" s="95"/>
      <c r="V58" s="95"/>
      <c r="W58" s="95"/>
      <c r="X58" s="96"/>
      <c r="Y58" s="80"/>
      <c r="Z58" s="81"/>
      <c r="AA58" s="8"/>
      <c r="AB58" s="1"/>
      <c r="AC58" s="2">
        <f t="shared" si="5"/>
        <v>38</v>
      </c>
      <c r="AD58" s="34" t="str">
        <f t="shared" si="6"/>
        <v>Ajustamentos em activos financeiros</v>
      </c>
      <c r="AE58" s="2">
        <f t="shared" si="7"/>
        <v>0</v>
      </c>
      <c r="AF58" s="2">
        <f t="shared" si="8"/>
        <v>0</v>
      </c>
      <c r="AG58" s="2">
        <f t="shared" si="4"/>
        <v>0</v>
      </c>
    </row>
    <row r="59" spans="1:33" ht="20.100000000000001" customHeight="1" x14ac:dyDescent="0.25">
      <c r="A59" s="1"/>
      <c r="B59" s="32">
        <v>39</v>
      </c>
      <c r="C59" s="92" t="s">
        <v>44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4"/>
      <c r="S59" s="95"/>
      <c r="T59" s="95"/>
      <c r="U59" s="95"/>
      <c r="V59" s="95"/>
      <c r="W59" s="95"/>
      <c r="X59" s="96"/>
      <c r="Y59" s="80"/>
      <c r="Z59" s="81"/>
      <c r="AA59" s="8"/>
      <c r="AB59" s="1"/>
      <c r="AC59" s="2">
        <f t="shared" si="5"/>
        <v>39</v>
      </c>
      <c r="AD59" s="34" t="str">
        <f t="shared" si="6"/>
        <v>Excedentes de revalorização</v>
      </c>
      <c r="AE59" s="2">
        <f t="shared" si="7"/>
        <v>0</v>
      </c>
      <c r="AF59" s="2">
        <f t="shared" si="8"/>
        <v>0</v>
      </c>
      <c r="AG59" s="2">
        <f t="shared" si="4"/>
        <v>0</v>
      </c>
    </row>
    <row r="60" spans="1:33" ht="20.100000000000001" customHeight="1" x14ac:dyDescent="0.25">
      <c r="A60" s="1"/>
      <c r="B60" s="32">
        <v>40</v>
      </c>
      <c r="C60" s="92" t="s">
        <v>45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4"/>
      <c r="S60" s="95"/>
      <c r="T60" s="95"/>
      <c r="U60" s="95"/>
      <c r="V60" s="95"/>
      <c r="W60" s="95"/>
      <c r="X60" s="96"/>
      <c r="Y60" s="80"/>
      <c r="Z60" s="81"/>
      <c r="AA60" s="8"/>
      <c r="AB60" s="1"/>
      <c r="AC60" s="2">
        <f t="shared" si="5"/>
        <v>40</v>
      </c>
      <c r="AD60" s="34" t="str">
        <f t="shared" si="6"/>
        <v>Outras variações no capital próprio</v>
      </c>
      <c r="AE60" s="2">
        <f t="shared" si="7"/>
        <v>0</v>
      </c>
      <c r="AF60" s="2">
        <f t="shared" si="8"/>
        <v>0</v>
      </c>
      <c r="AG60" s="2">
        <f t="shared" si="4"/>
        <v>0</v>
      </c>
    </row>
    <row r="61" spans="1:33" ht="20.100000000000001" customHeight="1" x14ac:dyDescent="0.25">
      <c r="A61" s="1"/>
      <c r="B61" s="32">
        <v>41</v>
      </c>
      <c r="C61" s="92" t="s">
        <v>46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4"/>
      <c r="S61" s="95"/>
      <c r="T61" s="95"/>
      <c r="U61" s="95"/>
      <c r="V61" s="95"/>
      <c r="W61" s="95"/>
      <c r="X61" s="96"/>
      <c r="Y61" s="80"/>
      <c r="Z61" s="81"/>
      <c r="AA61" s="8"/>
      <c r="AB61" s="1"/>
      <c r="AC61" s="2">
        <f t="shared" si="5"/>
        <v>41</v>
      </c>
      <c r="AD61" s="34" t="str">
        <f t="shared" si="6"/>
        <v xml:space="preserve">Resultado líquido do período </v>
      </c>
      <c r="AE61" s="2">
        <f t="shared" si="7"/>
        <v>0</v>
      </c>
      <c r="AF61" s="2">
        <f t="shared" si="8"/>
        <v>0</v>
      </c>
      <c r="AG61" s="2">
        <f t="shared" si="4"/>
        <v>0</v>
      </c>
    </row>
    <row r="62" spans="1:33" ht="20.100000000000001" customHeight="1" x14ac:dyDescent="0.25">
      <c r="A62" s="1"/>
      <c r="B62" s="32">
        <v>42</v>
      </c>
      <c r="C62" s="92" t="s">
        <v>47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4"/>
      <c r="S62" s="95"/>
      <c r="T62" s="95"/>
      <c r="U62" s="95"/>
      <c r="V62" s="95"/>
      <c r="W62" s="95"/>
      <c r="X62" s="96"/>
      <c r="Y62" s="80"/>
      <c r="Z62" s="81"/>
      <c r="AA62" s="8"/>
      <c r="AB62" s="1"/>
      <c r="AC62" s="2">
        <f t="shared" si="5"/>
        <v>42</v>
      </c>
      <c r="AD62" s="34" t="str">
        <f t="shared" si="6"/>
        <v>Interesses minoritários</v>
      </c>
      <c r="AE62" s="2">
        <f t="shared" si="7"/>
        <v>0</v>
      </c>
      <c r="AF62" s="2">
        <f t="shared" si="8"/>
        <v>0</v>
      </c>
      <c r="AG62" s="2">
        <f t="shared" si="4"/>
        <v>0</v>
      </c>
    </row>
    <row r="63" spans="1:33" ht="20.100000000000001" customHeight="1" x14ac:dyDescent="0.25">
      <c r="A63" s="1"/>
      <c r="B63" s="32">
        <v>43</v>
      </c>
      <c r="C63" s="101" t="s">
        <v>48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3"/>
      <c r="S63" s="108"/>
      <c r="T63" s="108"/>
      <c r="U63" s="108"/>
      <c r="V63" s="108"/>
      <c r="W63" s="108"/>
      <c r="X63" s="109"/>
      <c r="Y63" s="66">
        <f>Y51+Y52+Y53+Y54+Y55+Y56+Y57+Y58+Y59+Y60+Y61+Y62</f>
        <v>0</v>
      </c>
      <c r="Z63" s="66">
        <f>Z51+Z52+Z53+Z54+Z55+Z56+Z57+Z58+Z59+Z60+Z61+Z62</f>
        <v>0</v>
      </c>
      <c r="AA63" s="8"/>
      <c r="AB63" s="1"/>
      <c r="AC63" s="2">
        <f t="shared" si="5"/>
        <v>43</v>
      </c>
      <c r="AD63" s="34" t="str">
        <f t="shared" si="6"/>
        <v>Total do capital próprio</v>
      </c>
      <c r="AE63" s="2">
        <f t="shared" si="7"/>
        <v>0</v>
      </c>
      <c r="AF63" s="2">
        <f t="shared" si="8"/>
        <v>0</v>
      </c>
      <c r="AG63" s="2">
        <f t="shared" si="4"/>
        <v>0</v>
      </c>
    </row>
    <row r="64" spans="1:33" ht="20.100000000000001" customHeight="1" x14ac:dyDescent="0.25">
      <c r="A64" s="1"/>
      <c r="B64" s="32">
        <v>44</v>
      </c>
      <c r="C64" s="106" t="s">
        <v>49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33"/>
      <c r="T64" s="33"/>
      <c r="U64" s="33"/>
      <c r="V64" s="33"/>
      <c r="W64" s="33"/>
      <c r="X64" s="33"/>
      <c r="Y64" s="74"/>
      <c r="Z64" s="74"/>
      <c r="AA64" s="8"/>
      <c r="AB64" s="1"/>
      <c r="AC64" s="2">
        <f t="shared" si="5"/>
        <v>44</v>
      </c>
      <c r="AD64" s="34" t="str">
        <f t="shared" si="6"/>
        <v>Passivo</v>
      </c>
      <c r="AE64" s="2">
        <f t="shared" si="7"/>
        <v>0</v>
      </c>
      <c r="AF64" s="2">
        <f t="shared" si="8"/>
        <v>0</v>
      </c>
      <c r="AG64" s="2">
        <f t="shared" si="4"/>
        <v>0</v>
      </c>
    </row>
    <row r="65" spans="1:33" ht="20.100000000000001" customHeight="1" x14ac:dyDescent="0.25">
      <c r="A65" s="1"/>
      <c r="B65" s="32">
        <v>45</v>
      </c>
      <c r="C65" s="106" t="s">
        <v>50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33"/>
      <c r="T65" s="33"/>
      <c r="U65" s="33"/>
      <c r="V65" s="33"/>
      <c r="W65" s="33"/>
      <c r="X65" s="33"/>
      <c r="Y65" s="74"/>
      <c r="Z65" s="74"/>
      <c r="AA65" s="8"/>
      <c r="AB65" s="1"/>
      <c r="AC65" s="2">
        <f t="shared" si="5"/>
        <v>45</v>
      </c>
      <c r="AD65" s="34" t="str">
        <f t="shared" si="6"/>
        <v>Passivo não corrente</v>
      </c>
      <c r="AE65" s="2">
        <f t="shared" si="7"/>
        <v>0</v>
      </c>
      <c r="AF65" s="2">
        <f t="shared" si="8"/>
        <v>0</v>
      </c>
      <c r="AG65" s="2">
        <f t="shared" si="4"/>
        <v>0</v>
      </c>
    </row>
    <row r="66" spans="1:33" ht="20.100000000000001" customHeight="1" x14ac:dyDescent="0.25">
      <c r="A66" s="1"/>
      <c r="B66" s="32">
        <v>46</v>
      </c>
      <c r="C66" s="92" t="s">
        <v>51</v>
      </c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4"/>
      <c r="S66" s="95"/>
      <c r="T66" s="95"/>
      <c r="U66" s="95"/>
      <c r="V66" s="95"/>
      <c r="W66" s="95"/>
      <c r="X66" s="96"/>
      <c r="Y66" s="80"/>
      <c r="Z66" s="81"/>
      <c r="AA66" s="8"/>
      <c r="AB66" s="1"/>
      <c r="AC66" s="2">
        <f t="shared" si="5"/>
        <v>46</v>
      </c>
      <c r="AD66" s="34" t="str">
        <f t="shared" si="6"/>
        <v>Provisões</v>
      </c>
      <c r="AE66" s="2">
        <f t="shared" si="7"/>
        <v>0</v>
      </c>
      <c r="AF66" s="2">
        <f t="shared" si="8"/>
        <v>0</v>
      </c>
      <c r="AG66" s="2">
        <f t="shared" si="4"/>
        <v>0</v>
      </c>
    </row>
    <row r="67" spans="1:33" ht="20.100000000000001" customHeight="1" x14ac:dyDescent="0.25">
      <c r="A67" s="1"/>
      <c r="B67" s="32">
        <v>47</v>
      </c>
      <c r="C67" s="112" t="s">
        <v>52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4"/>
      <c r="S67" s="95"/>
      <c r="T67" s="95"/>
      <c r="U67" s="95"/>
      <c r="V67" s="95"/>
      <c r="W67" s="95"/>
      <c r="X67" s="96"/>
      <c r="Y67" s="80"/>
      <c r="Z67" s="81"/>
      <c r="AA67" s="8"/>
      <c r="AB67" s="1"/>
      <c r="AC67" s="2">
        <f t="shared" si="5"/>
        <v>47</v>
      </c>
      <c r="AD67" s="34" t="str">
        <f t="shared" si="6"/>
        <v>Financiamentos obtidos</v>
      </c>
      <c r="AE67" s="2">
        <f t="shared" si="7"/>
        <v>0</v>
      </c>
      <c r="AF67" s="2">
        <f t="shared" si="8"/>
        <v>0</v>
      </c>
      <c r="AG67" s="2">
        <f t="shared" si="4"/>
        <v>0</v>
      </c>
    </row>
    <row r="68" spans="1:33" ht="20.100000000000001" customHeight="1" x14ac:dyDescent="0.25">
      <c r="A68" s="1"/>
      <c r="B68" s="32">
        <v>48</v>
      </c>
      <c r="C68" s="112" t="s">
        <v>53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95"/>
      <c r="T68" s="95"/>
      <c r="U68" s="95"/>
      <c r="V68" s="95"/>
      <c r="W68" s="95"/>
      <c r="X68" s="96"/>
      <c r="Y68" s="80"/>
      <c r="Z68" s="81"/>
      <c r="AA68" s="8"/>
      <c r="AB68" s="1"/>
      <c r="AC68" s="2">
        <f t="shared" si="5"/>
        <v>48</v>
      </c>
      <c r="AD68" s="34" t="str">
        <f t="shared" si="6"/>
        <v>Responsabilidades por belefícios pós-emprego</v>
      </c>
      <c r="AE68" s="2">
        <f t="shared" si="7"/>
        <v>0</v>
      </c>
      <c r="AF68" s="2">
        <f t="shared" si="8"/>
        <v>0</v>
      </c>
      <c r="AG68" s="2">
        <f t="shared" si="4"/>
        <v>0</v>
      </c>
    </row>
    <row r="69" spans="1:33" ht="20.100000000000001" customHeight="1" x14ac:dyDescent="0.25">
      <c r="A69" s="1"/>
      <c r="B69" s="32">
        <v>49</v>
      </c>
      <c r="C69" s="112" t="s">
        <v>54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4"/>
      <c r="S69" s="95"/>
      <c r="T69" s="95"/>
      <c r="U69" s="95"/>
      <c r="V69" s="95"/>
      <c r="W69" s="95"/>
      <c r="X69" s="96"/>
      <c r="Y69" s="80"/>
      <c r="Z69" s="81"/>
      <c r="AA69" s="8"/>
      <c r="AB69" s="1"/>
      <c r="AC69" s="2">
        <f t="shared" si="5"/>
        <v>49</v>
      </c>
      <c r="AD69" s="34" t="str">
        <f t="shared" si="6"/>
        <v>Passivos por impostos diferidos</v>
      </c>
      <c r="AE69" s="2">
        <f t="shared" si="7"/>
        <v>0</v>
      </c>
      <c r="AF69" s="2">
        <f t="shared" si="8"/>
        <v>0</v>
      </c>
      <c r="AG69" s="2">
        <f t="shared" si="4"/>
        <v>0</v>
      </c>
    </row>
    <row r="70" spans="1:33" ht="20.100000000000001" customHeight="1" x14ac:dyDescent="0.25">
      <c r="A70" s="1"/>
      <c r="B70" s="32">
        <v>50</v>
      </c>
      <c r="C70" s="112" t="s">
        <v>55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4"/>
      <c r="S70" s="95"/>
      <c r="T70" s="95"/>
      <c r="U70" s="95"/>
      <c r="V70" s="95"/>
      <c r="W70" s="95"/>
      <c r="X70" s="96"/>
      <c r="Y70" s="80"/>
      <c r="Z70" s="81"/>
      <c r="AA70" s="8"/>
      <c r="AB70" s="1"/>
      <c r="AC70" s="2">
        <f t="shared" si="5"/>
        <v>50</v>
      </c>
      <c r="AD70" s="34" t="str">
        <f t="shared" si="6"/>
        <v>Outras contas a pagar</v>
      </c>
      <c r="AE70" s="2">
        <f t="shared" si="7"/>
        <v>0</v>
      </c>
      <c r="AF70" s="2">
        <f t="shared" si="8"/>
        <v>0</v>
      </c>
      <c r="AG70" s="2">
        <f t="shared" si="4"/>
        <v>0</v>
      </c>
    </row>
    <row r="71" spans="1:33" ht="20.100000000000001" customHeight="1" x14ac:dyDescent="0.25">
      <c r="A71" s="1"/>
      <c r="B71" s="32">
        <v>51</v>
      </c>
      <c r="C71" s="112" t="s">
        <v>56</v>
      </c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4"/>
      <c r="S71" s="115"/>
      <c r="T71" s="115"/>
      <c r="U71" s="115"/>
      <c r="V71" s="115"/>
      <c r="W71" s="115"/>
      <c r="X71" s="116"/>
      <c r="Y71" s="66">
        <f>Y66+Y67+Y68+Y69+Y70</f>
        <v>0</v>
      </c>
      <c r="Z71" s="66">
        <f>Z66+Z67+Z68+Z69+Z70</f>
        <v>0</v>
      </c>
      <c r="AA71" s="8"/>
      <c r="AB71" s="1"/>
      <c r="AC71" s="2">
        <f t="shared" si="5"/>
        <v>51</v>
      </c>
      <c r="AD71" s="34" t="str">
        <f t="shared" si="6"/>
        <v>Total do Passivo não Corrente</v>
      </c>
      <c r="AE71" s="2">
        <f t="shared" si="7"/>
        <v>0</v>
      </c>
      <c r="AF71" s="2">
        <f t="shared" si="8"/>
        <v>0</v>
      </c>
      <c r="AG71" s="2">
        <f t="shared" si="4"/>
        <v>0</v>
      </c>
    </row>
    <row r="72" spans="1:33" ht="20.100000000000001" customHeight="1" x14ac:dyDescent="0.25">
      <c r="A72" s="1"/>
      <c r="B72" s="32">
        <v>52</v>
      </c>
      <c r="C72" s="106" t="s">
        <v>57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33"/>
      <c r="T72" s="33"/>
      <c r="U72" s="33"/>
      <c r="V72" s="33"/>
      <c r="W72" s="33"/>
      <c r="X72" s="33"/>
      <c r="Y72" s="74"/>
      <c r="Z72" s="74"/>
      <c r="AA72" s="8"/>
      <c r="AB72" s="1"/>
      <c r="AC72" s="2">
        <f t="shared" si="5"/>
        <v>52</v>
      </c>
      <c r="AD72" s="34" t="str">
        <f t="shared" si="6"/>
        <v>Passivo corrente</v>
      </c>
      <c r="AE72" s="2">
        <f t="shared" si="7"/>
        <v>0</v>
      </c>
      <c r="AF72" s="2">
        <f t="shared" si="8"/>
        <v>0</v>
      </c>
      <c r="AG72" s="2">
        <f t="shared" si="4"/>
        <v>0</v>
      </c>
    </row>
    <row r="73" spans="1:33" ht="20.100000000000001" customHeight="1" x14ac:dyDescent="0.25">
      <c r="A73" s="1"/>
      <c r="B73" s="32">
        <v>53</v>
      </c>
      <c r="C73" s="112" t="s">
        <v>58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4"/>
      <c r="S73" s="95"/>
      <c r="T73" s="95"/>
      <c r="U73" s="95"/>
      <c r="V73" s="95"/>
      <c r="W73" s="95"/>
      <c r="X73" s="96"/>
      <c r="Y73" s="80"/>
      <c r="Z73" s="81"/>
      <c r="AA73" s="8"/>
      <c r="AB73" s="1"/>
      <c r="AC73" s="2">
        <f t="shared" si="5"/>
        <v>53</v>
      </c>
      <c r="AD73" s="34" t="str">
        <f t="shared" si="6"/>
        <v>Fornecedores</v>
      </c>
      <c r="AE73" s="2">
        <f t="shared" si="7"/>
        <v>0</v>
      </c>
      <c r="AF73" s="2">
        <f t="shared" si="8"/>
        <v>0</v>
      </c>
      <c r="AG73" s="2">
        <f t="shared" si="4"/>
        <v>0</v>
      </c>
    </row>
    <row r="74" spans="1:33" ht="20.100000000000001" customHeight="1" x14ac:dyDescent="0.25">
      <c r="A74" s="1"/>
      <c r="B74" s="32">
        <v>54</v>
      </c>
      <c r="C74" s="112" t="s">
        <v>59</v>
      </c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4"/>
      <c r="S74" s="95"/>
      <c r="T74" s="95"/>
      <c r="U74" s="95"/>
      <c r="V74" s="95"/>
      <c r="W74" s="95"/>
      <c r="X74" s="96"/>
      <c r="Y74" s="80"/>
      <c r="Z74" s="81"/>
      <c r="AA74" s="8"/>
      <c r="AB74" s="1"/>
      <c r="AC74" s="2">
        <f t="shared" si="5"/>
        <v>54</v>
      </c>
      <c r="AD74" s="34" t="str">
        <f t="shared" si="6"/>
        <v>Adiantamento de clientes</v>
      </c>
      <c r="AE74" s="2">
        <f t="shared" si="7"/>
        <v>0</v>
      </c>
      <c r="AF74" s="2">
        <f t="shared" si="8"/>
        <v>0</v>
      </c>
      <c r="AG74" s="2">
        <f t="shared" si="4"/>
        <v>0</v>
      </c>
    </row>
    <row r="75" spans="1:33" ht="20.100000000000001" customHeight="1" x14ac:dyDescent="0.25">
      <c r="A75" s="1"/>
      <c r="B75" s="32">
        <v>55</v>
      </c>
      <c r="C75" s="112" t="s">
        <v>26</v>
      </c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4"/>
      <c r="S75" s="95"/>
      <c r="T75" s="95"/>
      <c r="U75" s="95"/>
      <c r="V75" s="95"/>
      <c r="W75" s="95"/>
      <c r="X75" s="96"/>
      <c r="Y75" s="80"/>
      <c r="Z75" s="81"/>
      <c r="AA75" s="8"/>
      <c r="AB75" s="1"/>
      <c r="AC75" s="2">
        <f t="shared" si="5"/>
        <v>55</v>
      </c>
      <c r="AD75" s="34" t="str">
        <f t="shared" si="6"/>
        <v>Estado e outros entes públicos</v>
      </c>
      <c r="AE75" s="2">
        <f t="shared" si="7"/>
        <v>0</v>
      </c>
      <c r="AF75" s="2">
        <f t="shared" si="8"/>
        <v>0</v>
      </c>
      <c r="AG75" s="2">
        <f t="shared" si="4"/>
        <v>0</v>
      </c>
    </row>
    <row r="76" spans="1:33" ht="20.100000000000001" customHeight="1" x14ac:dyDescent="0.25">
      <c r="A76" s="1"/>
      <c r="B76" s="32">
        <v>56</v>
      </c>
      <c r="C76" s="112" t="s">
        <v>18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4"/>
      <c r="S76" s="95"/>
      <c r="T76" s="95"/>
      <c r="U76" s="95"/>
      <c r="V76" s="95"/>
      <c r="W76" s="95"/>
      <c r="X76" s="96"/>
      <c r="Y76" s="80"/>
      <c r="Z76" s="81"/>
      <c r="AA76" s="8"/>
      <c r="AB76" s="1"/>
      <c r="AC76" s="2">
        <f t="shared" si="5"/>
        <v>56</v>
      </c>
      <c r="AD76" s="34" t="str">
        <f t="shared" si="6"/>
        <v>Accionistas/sócios</v>
      </c>
      <c r="AE76" s="2">
        <f t="shared" si="7"/>
        <v>0</v>
      </c>
      <c r="AF76" s="2">
        <f t="shared" si="8"/>
        <v>0</v>
      </c>
      <c r="AG76" s="2">
        <f t="shared" si="4"/>
        <v>0</v>
      </c>
    </row>
    <row r="77" spans="1:33" ht="20.100000000000001" customHeight="1" x14ac:dyDescent="0.25">
      <c r="A77" s="1"/>
      <c r="B77" s="32">
        <v>57</v>
      </c>
      <c r="C77" s="112" t="s">
        <v>52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4"/>
      <c r="S77" s="95"/>
      <c r="T77" s="95"/>
      <c r="U77" s="95"/>
      <c r="V77" s="95"/>
      <c r="W77" s="95"/>
      <c r="X77" s="96"/>
      <c r="Y77" s="80"/>
      <c r="Z77" s="81"/>
      <c r="AA77" s="8"/>
      <c r="AB77" s="1"/>
      <c r="AC77" s="2">
        <f t="shared" si="5"/>
        <v>57</v>
      </c>
      <c r="AD77" s="34" t="str">
        <f t="shared" si="6"/>
        <v>Financiamentos obtidos</v>
      </c>
      <c r="AE77" s="2">
        <f t="shared" si="7"/>
        <v>0</v>
      </c>
      <c r="AF77" s="2">
        <f t="shared" si="8"/>
        <v>0</v>
      </c>
      <c r="AG77" s="2">
        <f t="shared" si="4"/>
        <v>0</v>
      </c>
    </row>
    <row r="78" spans="1:33" ht="20.100000000000001" customHeight="1" x14ac:dyDescent="0.25">
      <c r="A78" s="1"/>
      <c r="B78" s="32">
        <v>58</v>
      </c>
      <c r="C78" s="112" t="s">
        <v>55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4"/>
      <c r="S78" s="95"/>
      <c r="T78" s="95"/>
      <c r="U78" s="95"/>
      <c r="V78" s="95"/>
      <c r="W78" s="95"/>
      <c r="X78" s="96"/>
      <c r="Y78" s="80"/>
      <c r="Z78" s="81"/>
      <c r="AA78" s="8"/>
      <c r="AB78" s="1"/>
      <c r="AC78" s="2">
        <f t="shared" si="5"/>
        <v>58</v>
      </c>
      <c r="AD78" s="34" t="str">
        <f t="shared" si="6"/>
        <v>Outras contas a pagar</v>
      </c>
      <c r="AE78" s="2">
        <f t="shared" si="7"/>
        <v>0</v>
      </c>
      <c r="AF78" s="2">
        <f t="shared" si="8"/>
        <v>0</v>
      </c>
      <c r="AG78" s="2">
        <f t="shared" si="4"/>
        <v>0</v>
      </c>
    </row>
    <row r="79" spans="1:33" ht="20.100000000000001" customHeight="1" x14ac:dyDescent="0.25">
      <c r="A79" s="1"/>
      <c r="B79" s="32">
        <v>59</v>
      </c>
      <c r="C79" s="112" t="s">
        <v>28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4"/>
      <c r="S79" s="95"/>
      <c r="T79" s="95"/>
      <c r="U79" s="95"/>
      <c r="V79" s="95"/>
      <c r="W79" s="95"/>
      <c r="X79" s="96"/>
      <c r="Y79" s="80"/>
      <c r="Z79" s="81"/>
      <c r="AA79" s="8"/>
      <c r="AB79" s="1"/>
      <c r="AC79" s="2">
        <f t="shared" si="5"/>
        <v>59</v>
      </c>
      <c r="AD79" s="34" t="str">
        <f t="shared" si="6"/>
        <v>Diferimentos</v>
      </c>
      <c r="AE79" s="2">
        <f t="shared" si="7"/>
        <v>0</v>
      </c>
      <c r="AF79" s="2">
        <f t="shared" si="8"/>
        <v>0</v>
      </c>
      <c r="AG79" s="2">
        <f t="shared" si="4"/>
        <v>0</v>
      </c>
    </row>
    <row r="80" spans="1:33" ht="20.100000000000001" customHeight="1" x14ac:dyDescent="0.25">
      <c r="A80" s="1"/>
      <c r="B80" s="32">
        <v>60</v>
      </c>
      <c r="C80" s="112" t="s">
        <v>60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4"/>
      <c r="S80" s="95"/>
      <c r="T80" s="95"/>
      <c r="U80" s="95"/>
      <c r="V80" s="95"/>
      <c r="W80" s="95"/>
      <c r="X80" s="96"/>
      <c r="Y80" s="80"/>
      <c r="Z80" s="81"/>
      <c r="AA80" s="8"/>
      <c r="AB80" s="1"/>
      <c r="AC80" s="2">
        <f t="shared" si="5"/>
        <v>60</v>
      </c>
      <c r="AD80" s="34" t="str">
        <f t="shared" si="6"/>
        <v>Passivos financeiros detidos para negociação</v>
      </c>
      <c r="AE80" s="2">
        <f t="shared" si="7"/>
        <v>0</v>
      </c>
      <c r="AF80" s="2">
        <f t="shared" si="8"/>
        <v>0</v>
      </c>
      <c r="AG80" s="2">
        <f t="shared" si="4"/>
        <v>0</v>
      </c>
    </row>
    <row r="81" spans="1:33" ht="20.100000000000001" customHeight="1" x14ac:dyDescent="0.25">
      <c r="A81" s="1"/>
      <c r="B81" s="32">
        <v>61</v>
      </c>
      <c r="C81" s="112" t="s">
        <v>61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4"/>
      <c r="S81" s="95"/>
      <c r="T81" s="95"/>
      <c r="U81" s="95"/>
      <c r="V81" s="95"/>
      <c r="W81" s="95"/>
      <c r="X81" s="96"/>
      <c r="Y81" s="80"/>
      <c r="Z81" s="81"/>
      <c r="AA81" s="8"/>
      <c r="AB81" s="1"/>
      <c r="AC81" s="2">
        <f t="shared" si="5"/>
        <v>61</v>
      </c>
      <c r="AD81" s="34" t="str">
        <f t="shared" si="6"/>
        <v>Outros passivos financeiros</v>
      </c>
      <c r="AE81" s="2">
        <f t="shared" si="7"/>
        <v>0</v>
      </c>
      <c r="AF81" s="2">
        <f t="shared" si="8"/>
        <v>0</v>
      </c>
      <c r="AG81" s="2">
        <f t="shared" si="4"/>
        <v>0</v>
      </c>
    </row>
    <row r="82" spans="1:33" ht="20.100000000000001" customHeight="1" x14ac:dyDescent="0.25">
      <c r="A82" s="1"/>
      <c r="B82" s="32">
        <v>62</v>
      </c>
      <c r="C82" s="112" t="s">
        <v>62</v>
      </c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4"/>
      <c r="S82" s="95"/>
      <c r="T82" s="95"/>
      <c r="U82" s="95"/>
      <c r="V82" s="95"/>
      <c r="W82" s="95"/>
      <c r="X82" s="96"/>
      <c r="Y82" s="80"/>
      <c r="Z82" s="81"/>
      <c r="AA82" s="8"/>
      <c r="AB82" s="1"/>
      <c r="AC82" s="2">
        <f t="shared" si="5"/>
        <v>62</v>
      </c>
      <c r="AD82" s="34" t="str">
        <f t="shared" si="6"/>
        <v>Passivos não correntes detidos para venda</v>
      </c>
      <c r="AE82" s="2">
        <f t="shared" si="7"/>
        <v>0</v>
      </c>
      <c r="AF82" s="2">
        <f t="shared" si="8"/>
        <v>0</v>
      </c>
      <c r="AG82" s="2">
        <f t="shared" si="4"/>
        <v>0</v>
      </c>
    </row>
    <row r="83" spans="1:33" ht="20.100000000000001" customHeight="1" x14ac:dyDescent="0.25">
      <c r="A83" s="1"/>
      <c r="B83" s="32">
        <v>63</v>
      </c>
      <c r="C83" s="112" t="s">
        <v>63</v>
      </c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4"/>
      <c r="S83" s="115"/>
      <c r="T83" s="115"/>
      <c r="U83" s="115"/>
      <c r="V83" s="115"/>
      <c r="W83" s="115"/>
      <c r="X83" s="116"/>
      <c r="Y83" s="66">
        <f>Y73+Y74+Y75+Y76+Y77+Y78+Y79+Y80+Y81+Y82</f>
        <v>0</v>
      </c>
      <c r="Z83" s="66">
        <f>Z73+Z74+Z75+Z76+Z77+Z78+Z79+Z80+Z81+Z82</f>
        <v>0</v>
      </c>
      <c r="AA83" s="8"/>
      <c r="AB83" s="1"/>
      <c r="AC83" s="2">
        <f t="shared" si="5"/>
        <v>63</v>
      </c>
      <c r="AD83" s="34" t="str">
        <f t="shared" si="6"/>
        <v>Total do Passivo Corrente</v>
      </c>
      <c r="AE83" s="2">
        <f t="shared" si="7"/>
        <v>0</v>
      </c>
      <c r="AF83" s="2">
        <f t="shared" si="8"/>
        <v>0</v>
      </c>
      <c r="AG83" s="2">
        <f t="shared" si="4"/>
        <v>0</v>
      </c>
    </row>
    <row r="84" spans="1:33" ht="20.100000000000001" customHeight="1" x14ac:dyDescent="0.25">
      <c r="A84" s="1"/>
      <c r="B84" s="32">
        <v>64</v>
      </c>
      <c r="C84" s="101" t="s">
        <v>64</v>
      </c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3"/>
      <c r="S84" s="108"/>
      <c r="T84" s="108"/>
      <c r="U84" s="108"/>
      <c r="V84" s="108"/>
      <c r="W84" s="108"/>
      <c r="X84" s="109"/>
      <c r="Y84" s="66">
        <f>+Y71+Y83</f>
        <v>0</v>
      </c>
      <c r="Z84" s="66">
        <f>+Z71+Z83</f>
        <v>0</v>
      </c>
      <c r="AA84" s="8"/>
      <c r="AB84" s="1"/>
      <c r="AC84" s="2">
        <f t="shared" si="5"/>
        <v>64</v>
      </c>
      <c r="AD84" s="34" t="str">
        <f t="shared" si="6"/>
        <v>Total do passivo</v>
      </c>
      <c r="AE84" s="2">
        <f t="shared" si="7"/>
        <v>0</v>
      </c>
      <c r="AF84" s="2">
        <f t="shared" si="8"/>
        <v>0</v>
      </c>
      <c r="AG84" s="2">
        <f t="shared" si="4"/>
        <v>0</v>
      </c>
    </row>
    <row r="85" spans="1:33" ht="20.100000000000001" customHeight="1" x14ac:dyDescent="0.25">
      <c r="A85" s="1"/>
      <c r="B85" s="32">
        <v>65</v>
      </c>
      <c r="C85" s="101" t="s">
        <v>65</v>
      </c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3"/>
      <c r="S85" s="108"/>
      <c r="T85" s="108"/>
      <c r="U85" s="108"/>
      <c r="V85" s="108"/>
      <c r="W85" s="108"/>
      <c r="X85" s="109"/>
      <c r="Y85" s="66">
        <f>+Y63+Y84</f>
        <v>0</v>
      </c>
      <c r="Z85" s="66">
        <f>+Z63+Z84</f>
        <v>0</v>
      </c>
      <c r="AA85" s="8"/>
      <c r="AB85" s="1"/>
      <c r="AC85" s="2">
        <f t="shared" si="5"/>
        <v>65</v>
      </c>
      <c r="AD85" s="34" t="str">
        <f t="shared" si="6"/>
        <v>Total do capital próprio e do passivo</v>
      </c>
      <c r="AE85" s="2">
        <f t="shared" si="7"/>
        <v>0</v>
      </c>
      <c r="AF85" s="2">
        <f t="shared" si="8"/>
        <v>0</v>
      </c>
      <c r="AG85" s="2">
        <f t="shared" ref="AG85" si="9">+Z85</f>
        <v>0</v>
      </c>
    </row>
    <row r="86" spans="1:33" ht="20.100000000000001" customHeight="1" x14ac:dyDescent="0.25">
      <c r="A86" s="1"/>
      <c r="B86" s="6"/>
      <c r="C86" s="25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8"/>
      <c r="AB86" s="1"/>
    </row>
    <row r="87" spans="1:33" ht="20.100000000000001" customHeight="1" x14ac:dyDescent="0.25">
      <c r="A87" s="1"/>
      <c r="B87" s="6"/>
      <c r="C87" s="35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8"/>
      <c r="AB87" s="1"/>
    </row>
    <row r="88" spans="1:33" ht="14.25" x14ac:dyDescent="0.25">
      <c r="A88" s="1"/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3"/>
      <c r="AB88" s="1"/>
    </row>
    <row r="89" spans="1:33" ht="20.25" customHeight="1" x14ac:dyDescent="0.25">
      <c r="A89" s="1"/>
      <c r="B89" s="6"/>
      <c r="C89" s="117" t="s">
        <v>66</v>
      </c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8"/>
      <c r="AB89" s="1"/>
    </row>
    <row r="90" spans="1:33" ht="14.25" x14ac:dyDescent="0.25">
      <c r="A90" s="1"/>
      <c r="B90" s="6"/>
      <c r="C90" s="119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8"/>
      <c r="AB90" s="1"/>
    </row>
    <row r="91" spans="1:33" ht="14.25" x14ac:dyDescent="0.25">
      <c r="A91" s="1"/>
      <c r="B91" s="6"/>
      <c r="C91" s="37"/>
      <c r="D91" s="121" t="s">
        <v>67</v>
      </c>
      <c r="E91" s="121"/>
      <c r="F91" s="121"/>
      <c r="G91" s="121"/>
      <c r="H91" s="121"/>
      <c r="I91" s="121"/>
      <c r="J91" s="121"/>
      <c r="K91" s="121"/>
      <c r="L91" s="38"/>
      <c r="M91" s="38"/>
      <c r="N91" s="38"/>
      <c r="O91" s="38"/>
      <c r="P91" s="38"/>
      <c r="Q91" s="38"/>
      <c r="R91" s="38"/>
      <c r="T91" s="38" t="s">
        <v>68</v>
      </c>
      <c r="U91" s="38"/>
      <c r="V91" s="38"/>
      <c r="W91" s="38"/>
      <c r="X91" s="38"/>
      <c r="Y91" s="39"/>
      <c r="AA91" s="8"/>
      <c r="AB91" s="1"/>
    </row>
    <row r="92" spans="1:33" ht="14.25" x14ac:dyDescent="0.25">
      <c r="A92" s="1"/>
      <c r="B92" s="6"/>
      <c r="C92" s="37"/>
      <c r="D92" s="40" t="s">
        <v>69</v>
      </c>
      <c r="E92" s="40"/>
      <c r="F92" s="40"/>
      <c r="G92" s="40" t="s">
        <v>70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T92" s="40" t="s">
        <v>71</v>
      </c>
      <c r="U92" s="40"/>
      <c r="V92" s="40"/>
      <c r="W92" s="40"/>
      <c r="X92" s="40"/>
      <c r="Y92" s="40" t="s">
        <v>72</v>
      </c>
      <c r="AA92" s="8"/>
      <c r="AB92" s="1"/>
    </row>
    <row r="93" spans="1:33" ht="14.25" x14ac:dyDescent="0.25">
      <c r="A93" s="1"/>
      <c r="B93" s="6"/>
      <c r="C93" s="37"/>
      <c r="D93" s="40"/>
      <c r="E93" s="40"/>
      <c r="F93" s="40"/>
      <c r="G93" s="40" t="s">
        <v>73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T93" s="40" t="s">
        <v>74</v>
      </c>
      <c r="U93" s="40"/>
      <c r="V93" s="40"/>
      <c r="W93" s="40"/>
      <c r="X93" s="40"/>
      <c r="Y93" s="41" t="s">
        <v>130</v>
      </c>
      <c r="AA93" s="8"/>
      <c r="AB93" s="1"/>
    </row>
    <row r="94" spans="1:33" ht="14.25" x14ac:dyDescent="0.25">
      <c r="A94" s="1"/>
      <c r="B94" s="6"/>
      <c r="C94" s="37"/>
      <c r="D94" s="40" t="s">
        <v>75</v>
      </c>
      <c r="E94" s="40"/>
      <c r="F94" s="40"/>
      <c r="G94" s="40" t="s">
        <v>76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T94" s="40" t="s">
        <v>77</v>
      </c>
      <c r="U94" s="40"/>
      <c r="V94" s="40"/>
      <c r="W94" s="40"/>
      <c r="X94" s="40"/>
      <c r="Y94" s="41" t="s">
        <v>78</v>
      </c>
      <c r="AA94" s="8"/>
      <c r="AB94" s="1"/>
    </row>
    <row r="95" spans="1:33" ht="15" x14ac:dyDescent="0.25">
      <c r="A95" s="1"/>
      <c r="B95" s="6"/>
      <c r="C95" s="42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4"/>
      <c r="AA95" s="8"/>
      <c r="AB95" s="1"/>
    </row>
    <row r="96" spans="1:33" ht="14.25" x14ac:dyDescent="0.25">
      <c r="A96" s="1"/>
      <c r="B96" s="45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7"/>
      <c r="AB96" s="1"/>
    </row>
    <row r="97" spans="1:28" ht="14.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4.25" hidden="1" x14ac:dyDescent="0.25"/>
    <row r="99" spans="1:28" ht="14.25" hidden="1" x14ac:dyDescent="0.25"/>
    <row r="100" spans="1:28" ht="14.25" hidden="1" x14ac:dyDescent="0.25"/>
    <row r="101" spans="1:28" ht="14.25" hidden="1" x14ac:dyDescent="0.25"/>
    <row r="102" spans="1:28" ht="14.25" hidden="1" x14ac:dyDescent="0.25"/>
    <row r="103" spans="1:28" ht="14.25" hidden="1" x14ac:dyDescent="0.25"/>
    <row r="104" spans="1:28" ht="14.25" hidden="1" x14ac:dyDescent="0.25"/>
    <row r="105" spans="1:28" ht="14.25" hidden="1" x14ac:dyDescent="0.25"/>
    <row r="106" spans="1:28" ht="14.25" hidden="1" x14ac:dyDescent="0.25"/>
    <row r="107" spans="1:28" ht="14.25" hidden="1" x14ac:dyDescent="0.25"/>
    <row r="108" spans="1:28" ht="14.25" hidden="1" x14ac:dyDescent="0.25"/>
    <row r="109" spans="1:28" ht="14.25" hidden="1" x14ac:dyDescent="0.25"/>
    <row r="110" spans="1:28" ht="14.25" hidden="1" x14ac:dyDescent="0.25"/>
    <row r="111" spans="1:28" ht="14.25" hidden="1" x14ac:dyDescent="0.25"/>
    <row r="112" spans="1:28" ht="14.25" hidden="1" x14ac:dyDescent="0.25"/>
    <row r="113" ht="14.25" hidden="1" x14ac:dyDescent="0.25"/>
    <row r="114" ht="14.25" hidden="1" x14ac:dyDescent="0.25"/>
    <row r="115" ht="14.25" hidden="1" customHeight="1" x14ac:dyDescent="0.25"/>
    <row r="116" ht="14.25" hidden="1" customHeight="1" x14ac:dyDescent="0.25"/>
    <row r="117" ht="14.25" hidden="1" customHeight="1" x14ac:dyDescent="0.25"/>
    <row r="118" ht="14.25" hidden="1" customHeight="1" x14ac:dyDescent="0.25"/>
    <row r="119" ht="14.25" hidden="1" customHeight="1" x14ac:dyDescent="0.25"/>
    <row r="120" ht="14.25" hidden="1" customHeight="1" x14ac:dyDescent="0.25"/>
    <row r="121" ht="14.25" hidden="1" customHeight="1" x14ac:dyDescent="0.25"/>
    <row r="122" ht="14.25" hidden="1" customHeight="1" x14ac:dyDescent="0.25"/>
    <row r="123" ht="14.25" hidden="1" customHeight="1" x14ac:dyDescent="0.25"/>
    <row r="124" ht="0" hidden="1" customHeight="1" x14ac:dyDescent="0.25"/>
    <row r="125" ht="0" hidden="1" customHeight="1" x14ac:dyDescent="0.25"/>
    <row r="126" ht="0" hidden="1" customHeight="1" x14ac:dyDescent="0.25"/>
    <row r="127" ht="0" hidden="1" customHeight="1" x14ac:dyDescent="0.25"/>
    <row r="128" ht="0" hidden="1" customHeight="1" x14ac:dyDescent="0.25"/>
    <row r="129" ht="0" hidden="1" customHeight="1" x14ac:dyDescent="0.25"/>
    <row r="130" ht="0" hidden="1" customHeight="1" x14ac:dyDescent="0.25"/>
    <row r="131" ht="0" hidden="1" customHeight="1" x14ac:dyDescent="0.25"/>
    <row r="132" ht="0" hidden="1" customHeight="1" x14ac:dyDescent="0.25"/>
    <row r="133" ht="0" hidden="1" customHeight="1" x14ac:dyDescent="0.25"/>
    <row r="134" ht="0" hidden="1" customHeight="1" x14ac:dyDescent="0.25"/>
    <row r="135" ht="0" hidden="1" customHeight="1" x14ac:dyDescent="0.25"/>
    <row r="136" ht="0" hidden="1" customHeight="1" x14ac:dyDescent="0.25"/>
    <row r="137" ht="0" hidden="1" customHeight="1" x14ac:dyDescent="0.25"/>
    <row r="138" ht="0" hidden="1" customHeight="1" x14ac:dyDescent="0.25"/>
    <row r="139" ht="0" hidden="1" customHeight="1" x14ac:dyDescent="0.25"/>
    <row r="140" ht="0" hidden="1" customHeight="1" x14ac:dyDescent="0.25"/>
    <row r="141" ht="0" hidden="1" customHeight="1" x14ac:dyDescent="0.25"/>
    <row r="142" ht="0" hidden="1" customHeight="1" x14ac:dyDescent="0.25"/>
    <row r="143" ht="0" hidden="1" customHeight="1" x14ac:dyDescent="0.25"/>
    <row r="144" ht="14.25" hidden="1" x14ac:dyDescent="0.25"/>
    <row r="145" ht="14.25" hidden="1" x14ac:dyDescent="0.25"/>
    <row r="146" ht="14.25" hidden="1" x14ac:dyDescent="0.25"/>
    <row r="147" ht="14.25" hidden="1" x14ac:dyDescent="0.25"/>
    <row r="148" ht="14.25" hidden="1" x14ac:dyDescent="0.25"/>
    <row r="149" ht="14.25" hidden="1" x14ac:dyDescent="0.25"/>
    <row r="150" ht="14.25" hidden="1" x14ac:dyDescent="0.25"/>
    <row r="151" ht="14.25" hidden="1" x14ac:dyDescent="0.25"/>
    <row r="152" ht="14.25" hidden="1" x14ac:dyDescent="0.25"/>
    <row r="153" ht="14.25" hidden="1" x14ac:dyDescent="0.25"/>
    <row r="154" ht="14.25" hidden="1" x14ac:dyDescent="0.25"/>
    <row r="155" ht="14.25" hidden="1" x14ac:dyDescent="0.25"/>
    <row r="156" ht="14.25" hidden="1" x14ac:dyDescent="0.25"/>
    <row r="157" ht="14.25" hidden="1" x14ac:dyDescent="0.25"/>
    <row r="158" ht="14.25" hidden="1" x14ac:dyDescent="0.25"/>
    <row r="159" ht="14.25" hidden="1" x14ac:dyDescent="0.25"/>
    <row r="160" ht="14.25" hidden="1" x14ac:dyDescent="0.25"/>
    <row r="161" ht="14.25" hidden="1" x14ac:dyDescent="0.25"/>
    <row r="162" ht="14.25" hidden="1" x14ac:dyDescent="0.25"/>
    <row r="163" ht="14.25" hidden="1" x14ac:dyDescent="0.25"/>
    <row r="164" ht="14.25" hidden="1" x14ac:dyDescent="0.25"/>
    <row r="165" ht="14.25" hidden="1" x14ac:dyDescent="0.25"/>
    <row r="166" ht="14.25" hidden="1" x14ac:dyDescent="0.25"/>
    <row r="167" ht="14.25" hidden="1" x14ac:dyDescent="0.25"/>
    <row r="168" ht="14.25" hidden="1" x14ac:dyDescent="0.25"/>
    <row r="169" ht="14.25" hidden="1" x14ac:dyDescent="0.25"/>
    <row r="170" ht="14.25" hidden="1" x14ac:dyDescent="0.25"/>
    <row r="171" ht="14.25" hidden="1" x14ac:dyDescent="0.25"/>
    <row r="172" ht="14.25" hidden="1" x14ac:dyDescent="0.25"/>
    <row r="173" ht="14.25" hidden="1" x14ac:dyDescent="0.25"/>
    <row r="174" ht="14.25" hidden="1" x14ac:dyDescent="0.25"/>
    <row r="175" ht="14.25" hidden="1" x14ac:dyDescent="0.25"/>
    <row r="176" ht="14.25" hidden="1" x14ac:dyDescent="0.25"/>
    <row r="177" ht="14.25" hidden="1" x14ac:dyDescent="0.25"/>
    <row r="178" ht="14.25" hidden="1" x14ac:dyDescent="0.25"/>
    <row r="179" ht="14.25" hidden="1" x14ac:dyDescent="0.25"/>
    <row r="180" ht="14.25" hidden="1" x14ac:dyDescent="0.25"/>
    <row r="181" ht="14.25" hidden="1" x14ac:dyDescent="0.25"/>
    <row r="182" ht="14.25" hidden="1" x14ac:dyDescent="0.25"/>
    <row r="183" ht="14.25" hidden="1" x14ac:dyDescent="0.25"/>
    <row r="184" ht="14.25" hidden="1" x14ac:dyDescent="0.25"/>
    <row r="185" ht="14.25" hidden="1" x14ac:dyDescent="0.25"/>
    <row r="186" ht="14.25" hidden="1" x14ac:dyDescent="0.25"/>
    <row r="187" ht="14.25" hidden="1" x14ac:dyDescent="0.25"/>
    <row r="188" ht="14.25" hidden="1" x14ac:dyDescent="0.25"/>
    <row r="189" ht="14.25" hidden="1" x14ac:dyDescent="0.25"/>
    <row r="190" ht="14.25" hidden="1" x14ac:dyDescent="0.25"/>
    <row r="191" ht="14.25" hidden="1" x14ac:dyDescent="0.25"/>
    <row r="192" ht="14.25" hidden="1" x14ac:dyDescent="0.25"/>
    <row r="193" ht="14.25" hidden="1" x14ac:dyDescent="0.25"/>
    <row r="194" ht="14.25" hidden="1" x14ac:dyDescent="0.25"/>
    <row r="195" ht="14.25" hidden="1" x14ac:dyDescent="0.25"/>
    <row r="196" ht="14.25" hidden="1" x14ac:dyDescent="0.25"/>
    <row r="197" ht="14.25" hidden="1" x14ac:dyDescent="0.25"/>
    <row r="198" ht="14.25" hidden="1" x14ac:dyDescent="0.25"/>
    <row r="199" ht="14.25" hidden="1" x14ac:dyDescent="0.25"/>
    <row r="200" ht="14.25" hidden="1" x14ac:dyDescent="0.25"/>
    <row r="201" ht="14.25" hidden="1" x14ac:dyDescent="0.25"/>
    <row r="202" ht="14.25" hidden="1" x14ac:dyDescent="0.25"/>
    <row r="203" ht="14.25" hidden="1" x14ac:dyDescent="0.25"/>
    <row r="204" ht="14.25" hidden="1" x14ac:dyDescent="0.25"/>
    <row r="205" ht="14.25" hidden="1" x14ac:dyDescent="0.25"/>
    <row r="206" ht="14.25" hidden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</sheetData>
  <sheetProtection algorithmName="SHA-512" hashValue="JgY4Nh+hS+1mq+RAnPtmXNXwBUwriaRWz6T8bhpyLlOY3SkHDi2qIP+6OGF46r7Q/G+DsVamvJlu56OUUFKIWg==" saltValue="ZKZ/+8zLUJ2C/fccKKI8qA==" spinCount="100000" sheet="1" selectLockedCells="1"/>
  <mergeCells count="134">
    <mergeCell ref="C89:Z90"/>
    <mergeCell ref="D91:K91"/>
    <mergeCell ref="C84:R84"/>
    <mergeCell ref="S84:X84"/>
    <mergeCell ref="C85:R85"/>
    <mergeCell ref="S85:X85"/>
    <mergeCell ref="C79:R79"/>
    <mergeCell ref="S79:X79"/>
    <mergeCell ref="C76:R76"/>
    <mergeCell ref="S76:X76"/>
    <mergeCell ref="C77:R77"/>
    <mergeCell ref="S77:X77"/>
    <mergeCell ref="C82:R82"/>
    <mergeCell ref="S82:X82"/>
    <mergeCell ref="C83:R83"/>
    <mergeCell ref="S83:X83"/>
    <mergeCell ref="C80:R80"/>
    <mergeCell ref="S80:X80"/>
    <mergeCell ref="C81:R81"/>
    <mergeCell ref="S81:X81"/>
    <mergeCell ref="C75:R75"/>
    <mergeCell ref="S75:X75"/>
    <mergeCell ref="C71:R71"/>
    <mergeCell ref="S71:X71"/>
    <mergeCell ref="C72:R72"/>
    <mergeCell ref="C73:R73"/>
    <mergeCell ref="S73:X73"/>
    <mergeCell ref="C78:R78"/>
    <mergeCell ref="S78:X78"/>
    <mergeCell ref="C69:R69"/>
    <mergeCell ref="S69:X69"/>
    <mergeCell ref="C70:R70"/>
    <mergeCell ref="S70:X70"/>
    <mergeCell ref="C67:R67"/>
    <mergeCell ref="S67:X67"/>
    <mergeCell ref="C68:R68"/>
    <mergeCell ref="S68:X68"/>
    <mergeCell ref="C74:R74"/>
    <mergeCell ref="S74:X74"/>
    <mergeCell ref="C61:R61"/>
    <mergeCell ref="S61:X61"/>
    <mergeCell ref="C58:R58"/>
    <mergeCell ref="S58:X58"/>
    <mergeCell ref="C59:R59"/>
    <mergeCell ref="S59:X59"/>
    <mergeCell ref="C64:R64"/>
    <mergeCell ref="C65:R65"/>
    <mergeCell ref="C66:R66"/>
    <mergeCell ref="S66:X66"/>
    <mergeCell ref="C62:R62"/>
    <mergeCell ref="S62:X62"/>
    <mergeCell ref="C63:R63"/>
    <mergeCell ref="S63:X63"/>
    <mergeCell ref="C56:R56"/>
    <mergeCell ref="S56:X56"/>
    <mergeCell ref="C57:R57"/>
    <mergeCell ref="S57:X57"/>
    <mergeCell ref="C54:R54"/>
    <mergeCell ref="S54:X54"/>
    <mergeCell ref="C55:R55"/>
    <mergeCell ref="S55:X55"/>
    <mergeCell ref="C60:R60"/>
    <mergeCell ref="S60:X60"/>
    <mergeCell ref="C48:R48"/>
    <mergeCell ref="S48:X48"/>
    <mergeCell ref="C45:R45"/>
    <mergeCell ref="S45:X45"/>
    <mergeCell ref="C46:R46"/>
    <mergeCell ref="S46:X46"/>
    <mergeCell ref="C52:R52"/>
    <mergeCell ref="S52:X52"/>
    <mergeCell ref="C53:R53"/>
    <mergeCell ref="S53:X53"/>
    <mergeCell ref="C49:R49"/>
    <mergeCell ref="C50:R50"/>
    <mergeCell ref="C51:R51"/>
    <mergeCell ref="S51:X51"/>
    <mergeCell ref="C43:R43"/>
    <mergeCell ref="S43:X43"/>
    <mergeCell ref="C44:R44"/>
    <mergeCell ref="S44:X44"/>
    <mergeCell ref="C41:R41"/>
    <mergeCell ref="S41:X41"/>
    <mergeCell ref="C42:R42"/>
    <mergeCell ref="S42:X42"/>
    <mergeCell ref="C47:R47"/>
    <mergeCell ref="S47:X47"/>
    <mergeCell ref="C34:R34"/>
    <mergeCell ref="C35:R35"/>
    <mergeCell ref="S35:X35"/>
    <mergeCell ref="C36:R36"/>
    <mergeCell ref="S36:X36"/>
    <mergeCell ref="C39:R39"/>
    <mergeCell ref="S39:X39"/>
    <mergeCell ref="C40:R40"/>
    <mergeCell ref="S40:X40"/>
    <mergeCell ref="C37:R37"/>
    <mergeCell ref="S37:X37"/>
    <mergeCell ref="C38:R38"/>
    <mergeCell ref="S38:X38"/>
    <mergeCell ref="C29:R29"/>
    <mergeCell ref="S29:X29"/>
    <mergeCell ref="C26:R26"/>
    <mergeCell ref="S26:X26"/>
    <mergeCell ref="C27:R27"/>
    <mergeCell ref="S27:X27"/>
    <mergeCell ref="C32:R32"/>
    <mergeCell ref="S32:X32"/>
    <mergeCell ref="C33:R33"/>
    <mergeCell ref="S33:X33"/>
    <mergeCell ref="C30:R30"/>
    <mergeCell ref="S30:X30"/>
    <mergeCell ref="C31:R31"/>
    <mergeCell ref="S31:X31"/>
    <mergeCell ref="C25:R25"/>
    <mergeCell ref="S25:X25"/>
    <mergeCell ref="C21:R21"/>
    <mergeCell ref="S21:X21"/>
    <mergeCell ref="C22:R22"/>
    <mergeCell ref="C23:R23"/>
    <mergeCell ref="S23:X23"/>
    <mergeCell ref="C28:R28"/>
    <mergeCell ref="S28:X28"/>
    <mergeCell ref="B1:AA1"/>
    <mergeCell ref="K3:N3"/>
    <mergeCell ref="G11:Z11"/>
    <mergeCell ref="G13:Z13"/>
    <mergeCell ref="C16:Z16"/>
    <mergeCell ref="I18:M18"/>
    <mergeCell ref="C24:R24"/>
    <mergeCell ref="S24:X24"/>
    <mergeCell ref="C20:R20"/>
    <mergeCell ref="S20:X20"/>
    <mergeCell ref="S22:X22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  <rowBreaks count="1" manualBreakCount="1">
    <brk id="62" max="16383" man="1"/>
  </rowBreaks>
  <drawing r:id="rId2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33E1-8608-4A24-85EB-1E83171EF91E}">
  <sheetPr codeName="Folha13">
    <pageSetUpPr fitToPage="1"/>
  </sheetPr>
  <dimension ref="A1:AO312"/>
  <sheetViews>
    <sheetView showGridLines="0" showRowColHeaders="0" zoomScaleNormal="100" zoomScaleSheetLayoutView="100" workbookViewId="0">
      <selection activeCell="Y25" sqref="Y25"/>
    </sheetView>
  </sheetViews>
  <sheetFormatPr defaultColWidth="0" defaultRowHeight="0" customHeight="1" zeroHeight="1" x14ac:dyDescent="0.25"/>
  <cols>
    <col min="1" max="1" width="2.28515625" style="2" customWidth="1"/>
    <col min="2" max="2" width="5.5703125" style="2" customWidth="1"/>
    <col min="3" max="17" width="3.42578125" style="2" customWidth="1"/>
    <col min="18" max="18" width="3.28515625" style="2" customWidth="1"/>
    <col min="19" max="24" width="1.7109375" style="2" customWidth="1"/>
    <col min="25" max="25" width="22.28515625" style="2" customWidth="1"/>
    <col min="26" max="26" width="23.140625" style="2" customWidth="1"/>
    <col min="27" max="27" width="5.85546875" style="2" customWidth="1"/>
    <col min="28" max="28" width="2.140625" style="2" customWidth="1"/>
    <col min="29" max="29" width="6.7109375" style="2" hidden="1" customWidth="1"/>
    <col min="30" max="30" width="81.140625" style="2" hidden="1" customWidth="1"/>
    <col min="31" max="31" width="11.42578125" style="2" hidden="1" customWidth="1"/>
    <col min="32" max="33" width="10.140625" style="2" hidden="1" customWidth="1"/>
    <col min="34" max="34" width="81.140625" style="2" hidden="1" customWidth="1"/>
    <col min="35" max="35" width="11.42578125" style="2" hidden="1" customWidth="1"/>
    <col min="36" max="37" width="10.140625" style="2" hidden="1" customWidth="1"/>
    <col min="38" max="38" width="81.140625" style="2" hidden="1" customWidth="1"/>
    <col min="39" max="39" width="11.42578125" style="2" hidden="1" customWidth="1"/>
    <col min="40" max="41" width="10.140625" style="2" hidden="1" customWidth="1"/>
    <col min="42" max="16384" width="9.140625" style="2" hidden="1"/>
  </cols>
  <sheetData>
    <row r="1" spans="1:28" ht="9.949999999999999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25" x14ac:dyDescent="0.25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"/>
      <c r="AB2" s="1"/>
    </row>
    <row r="3" spans="1:28" ht="15" customHeight="1" x14ac:dyDescent="0.25">
      <c r="A3" s="1"/>
      <c r="B3" s="6"/>
      <c r="C3" s="7"/>
      <c r="D3" s="7"/>
      <c r="E3" s="7"/>
      <c r="F3" s="7"/>
      <c r="G3" s="7"/>
      <c r="H3" s="7"/>
      <c r="I3" s="7"/>
      <c r="J3" s="7"/>
      <c r="K3" s="85" t="s">
        <v>123</v>
      </c>
      <c r="L3" s="85"/>
      <c r="M3" s="85"/>
      <c r="N3" s="85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AA3" s="8"/>
      <c r="AB3" s="1"/>
    </row>
    <row r="4" spans="1:28" ht="14.25" x14ac:dyDescent="0.25">
      <c r="A4" s="1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8"/>
      <c r="AB4" s="1"/>
    </row>
    <row r="5" spans="1:28" ht="14.25" x14ac:dyDescent="0.2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8"/>
      <c r="AB5" s="1"/>
    </row>
    <row r="6" spans="1:28" ht="14.25" x14ac:dyDescent="0.25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8"/>
      <c r="AB6" s="1"/>
    </row>
    <row r="7" spans="1:28" ht="14.25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8"/>
      <c r="AB7" s="1"/>
    </row>
    <row r="8" spans="1:28" ht="20.100000000000001" customHeight="1" x14ac:dyDescent="0.25">
      <c r="A8" s="1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2"/>
      <c r="AB8" s="1"/>
    </row>
    <row r="9" spans="1:28" ht="20.100000000000001" customHeight="1" x14ac:dyDescent="0.25">
      <c r="A9" s="1"/>
      <c r="B9" s="13"/>
      <c r="C9" s="14" t="s">
        <v>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6"/>
      <c r="AB9" s="1"/>
    </row>
    <row r="10" spans="1:28" ht="20.100000000000001" customHeight="1" x14ac:dyDescent="0.25">
      <c r="A10" s="1"/>
      <c r="B10" s="1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6"/>
      <c r="AB10" s="1"/>
    </row>
    <row r="11" spans="1:28" ht="20.100000000000001" customHeight="1" x14ac:dyDescent="0.25">
      <c r="A11" s="1"/>
      <c r="B11" s="13"/>
      <c r="C11" s="17" t="s">
        <v>1</v>
      </c>
      <c r="D11" s="18"/>
      <c r="E11" s="18"/>
      <c r="F11" s="18"/>
      <c r="G11" s="122">
        <f>+BALANCOEMPRESA!G11</f>
        <v>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6"/>
      <c r="AB11" s="1"/>
    </row>
    <row r="12" spans="1:28" ht="20.100000000000001" customHeight="1" x14ac:dyDescent="0.25">
      <c r="A12" s="1"/>
      <c r="B12" s="13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6"/>
      <c r="AB12" s="1"/>
    </row>
    <row r="13" spans="1:28" ht="20.100000000000001" customHeight="1" x14ac:dyDescent="0.25">
      <c r="A13" s="1"/>
      <c r="B13" s="13"/>
      <c r="C13" s="17" t="s">
        <v>2</v>
      </c>
      <c r="D13" s="19"/>
      <c r="E13" s="19"/>
      <c r="F13" s="19"/>
      <c r="G13" s="123">
        <f>+BALANCOEMPRESA!G13</f>
        <v>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6"/>
      <c r="AB13" s="1"/>
    </row>
    <row r="14" spans="1:28" ht="20.100000000000001" customHeight="1" x14ac:dyDescent="0.25">
      <c r="A14" s="1"/>
      <c r="B14" s="1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16"/>
      <c r="AB14" s="1"/>
    </row>
    <row r="15" spans="1:28" ht="19.5" customHeight="1" x14ac:dyDescent="0.25">
      <c r="A15" s="1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3"/>
      <c r="AB15" s="1"/>
    </row>
    <row r="16" spans="1:28" ht="20.100000000000001" customHeight="1" x14ac:dyDescent="0.25">
      <c r="A16" s="1"/>
      <c r="B16" s="6"/>
      <c r="C16" s="88" t="s">
        <v>79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"/>
      <c r="AB16" s="1"/>
    </row>
    <row r="17" spans="1:33" ht="20.100000000000001" customHeight="1" x14ac:dyDescent="0.25">
      <c r="A17" s="1"/>
      <c r="B17" s="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8"/>
      <c r="AB17" s="1"/>
    </row>
    <row r="18" spans="1:33" ht="20.100000000000001" customHeight="1" x14ac:dyDescent="0.25">
      <c r="A18" s="1"/>
      <c r="B18" s="6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8"/>
      <c r="AB18" s="1"/>
    </row>
    <row r="19" spans="1:33" ht="20.100000000000001" customHeight="1" x14ac:dyDescent="0.25">
      <c r="A19" s="1"/>
      <c r="B19" s="27"/>
      <c r="C19" s="124" t="s">
        <v>5</v>
      </c>
      <c r="D19" s="124"/>
      <c r="E19" s="28"/>
      <c r="F19" s="29"/>
      <c r="G19" s="29"/>
      <c r="H19" s="29"/>
      <c r="I19" s="30"/>
      <c r="J19" s="30"/>
      <c r="K19" s="30"/>
      <c r="L19" s="30"/>
      <c r="M19" s="30"/>
      <c r="N19" s="29"/>
      <c r="O19" s="29"/>
      <c r="P19" s="125"/>
      <c r="Q19" s="125"/>
      <c r="R19" s="31"/>
      <c r="S19" s="31"/>
      <c r="T19" s="31"/>
      <c r="U19" s="31"/>
      <c r="V19" s="31"/>
      <c r="W19" s="31"/>
      <c r="X19" s="31"/>
      <c r="Y19" s="31"/>
      <c r="Z19" s="31"/>
      <c r="AA19" s="8"/>
      <c r="AB19" s="1"/>
    </row>
    <row r="20" spans="1:33" ht="20.100000000000001" customHeight="1" x14ac:dyDescent="0.25">
      <c r="A20" s="1"/>
      <c r="B20" s="48">
        <v>0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04" t="s">
        <v>7</v>
      </c>
      <c r="T20" s="104"/>
      <c r="U20" s="104"/>
      <c r="V20" s="104"/>
      <c r="W20" s="104"/>
      <c r="X20" s="104"/>
      <c r="Y20" s="75">
        <f>+BALANCOEMPRESA!Y21</f>
        <v>1898</v>
      </c>
      <c r="Z20" s="65">
        <f>+BALANCOEMPRESA!Z21</f>
        <v>1899</v>
      </c>
      <c r="AA20" s="8"/>
      <c r="AB20" s="1"/>
      <c r="AC20" s="2" t="s">
        <v>80</v>
      </c>
      <c r="AD20" s="2" t="s">
        <v>81</v>
      </c>
      <c r="AE20" s="2" t="s">
        <v>7</v>
      </c>
      <c r="AF20" s="2" t="s">
        <v>8</v>
      </c>
      <c r="AG20" s="2" t="s">
        <v>9</v>
      </c>
    </row>
    <row r="21" spans="1:33" ht="20.100000000000001" customHeight="1" x14ac:dyDescent="0.25">
      <c r="A21" s="1"/>
      <c r="B21" s="48">
        <v>1</v>
      </c>
      <c r="C21" s="49" t="s">
        <v>82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79"/>
      <c r="AA21" s="8"/>
      <c r="AB21" s="1"/>
      <c r="AC21" s="2">
        <f t="shared" ref="AC21:AC50" si="0">+B21</f>
        <v>1</v>
      </c>
      <c r="AD21" s="34" t="str">
        <f t="shared" ref="AD21:AD50" si="1">+C21</f>
        <v>RENDIMENTOS E GASTOS</v>
      </c>
      <c r="AE21" s="2">
        <f t="shared" ref="AE21:AE50" si="2">+S21</f>
        <v>0</v>
      </c>
      <c r="AF21" s="2">
        <f t="shared" ref="AF21:AF50" si="3">+Y21</f>
        <v>0</v>
      </c>
      <c r="AG21" s="2">
        <f t="shared" ref="AG21:AG50" si="4">+Z21</f>
        <v>0</v>
      </c>
    </row>
    <row r="22" spans="1:33" ht="20.100000000000001" customHeight="1" x14ac:dyDescent="0.25">
      <c r="A22" s="1"/>
      <c r="B22" s="48">
        <v>2</v>
      </c>
      <c r="C22" s="51" t="s">
        <v>83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/>
      <c r="S22" s="110" t="s">
        <v>84</v>
      </c>
      <c r="T22" s="110"/>
      <c r="U22" s="110"/>
      <c r="V22" s="110"/>
      <c r="W22" s="110"/>
      <c r="X22" s="110"/>
      <c r="Y22" s="82"/>
      <c r="Z22" s="81"/>
      <c r="AA22" s="8"/>
      <c r="AB22" s="1"/>
      <c r="AC22" s="2">
        <f t="shared" si="0"/>
        <v>2</v>
      </c>
      <c r="AD22" s="34" t="str">
        <f t="shared" si="1"/>
        <v>Vendas e serviços prestados</v>
      </c>
      <c r="AE22" s="2" t="str">
        <f t="shared" si="2"/>
        <v>+</v>
      </c>
      <c r="AF22" s="2">
        <f t="shared" si="3"/>
        <v>0</v>
      </c>
      <c r="AG22" s="2">
        <f t="shared" si="4"/>
        <v>0</v>
      </c>
    </row>
    <row r="23" spans="1:33" ht="20.100000000000001" customHeight="1" x14ac:dyDescent="0.25">
      <c r="A23" s="1"/>
      <c r="B23" s="48">
        <v>3</v>
      </c>
      <c r="C23" s="51" t="s">
        <v>85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110" t="s">
        <v>84</v>
      </c>
      <c r="T23" s="110"/>
      <c r="U23" s="110"/>
      <c r="V23" s="110"/>
      <c r="W23" s="110"/>
      <c r="X23" s="110"/>
      <c r="Y23" s="82"/>
      <c r="Z23" s="81"/>
      <c r="AA23" s="8"/>
      <c r="AB23" s="1"/>
      <c r="AC23" s="2">
        <f t="shared" si="0"/>
        <v>3</v>
      </c>
      <c r="AD23" s="34" t="str">
        <f t="shared" si="1"/>
        <v>Subsídios à exploração</v>
      </c>
      <c r="AE23" s="2" t="str">
        <f t="shared" si="2"/>
        <v>+</v>
      </c>
      <c r="AF23" s="2">
        <f t="shared" si="3"/>
        <v>0</v>
      </c>
      <c r="AG23" s="2">
        <f t="shared" si="4"/>
        <v>0</v>
      </c>
    </row>
    <row r="24" spans="1:33" ht="20.100000000000001" customHeight="1" x14ac:dyDescent="0.25">
      <c r="A24" s="1"/>
      <c r="B24" s="48">
        <v>4</v>
      </c>
      <c r="C24" s="51" t="s">
        <v>86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110" t="s">
        <v>87</v>
      </c>
      <c r="T24" s="110"/>
      <c r="U24" s="110"/>
      <c r="V24" s="110"/>
      <c r="W24" s="110"/>
      <c r="X24" s="110"/>
      <c r="Y24" s="82"/>
      <c r="Z24" s="81"/>
      <c r="AA24" s="8"/>
      <c r="AB24" s="1"/>
      <c r="AC24" s="2">
        <f t="shared" si="0"/>
        <v>4</v>
      </c>
      <c r="AD24" s="34" t="str">
        <f t="shared" si="1"/>
        <v>Ganhos/perdas imputados de subsidiárias, associadas e empreendimentos conjuntos</v>
      </c>
      <c r="AE24" s="2" t="str">
        <f t="shared" si="2"/>
        <v>+/-</v>
      </c>
      <c r="AF24" s="2">
        <f t="shared" si="3"/>
        <v>0</v>
      </c>
      <c r="AG24" s="2">
        <f t="shared" si="4"/>
        <v>0</v>
      </c>
    </row>
    <row r="25" spans="1:33" ht="20.100000000000001" customHeight="1" x14ac:dyDescent="0.25">
      <c r="A25" s="1"/>
      <c r="B25" s="48">
        <v>5</v>
      </c>
      <c r="C25" s="51" t="s">
        <v>88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110" t="s">
        <v>87</v>
      </c>
      <c r="T25" s="110"/>
      <c r="U25" s="110"/>
      <c r="V25" s="110"/>
      <c r="W25" s="110"/>
      <c r="X25" s="110"/>
      <c r="Y25" s="82"/>
      <c r="Z25" s="81"/>
      <c r="AA25" s="8"/>
      <c r="AB25" s="1"/>
      <c r="AC25" s="2">
        <f t="shared" si="0"/>
        <v>5</v>
      </c>
      <c r="AD25" s="34" t="str">
        <f t="shared" si="1"/>
        <v>Variação nos inventários da produção</v>
      </c>
      <c r="AE25" s="2" t="str">
        <f t="shared" si="2"/>
        <v>+/-</v>
      </c>
      <c r="AF25" s="2">
        <f t="shared" si="3"/>
        <v>0</v>
      </c>
      <c r="AG25" s="2">
        <f t="shared" si="4"/>
        <v>0</v>
      </c>
    </row>
    <row r="26" spans="1:33" ht="20.100000000000001" customHeight="1" x14ac:dyDescent="0.25">
      <c r="A26" s="1"/>
      <c r="B26" s="48">
        <v>6</v>
      </c>
      <c r="C26" s="51" t="s">
        <v>89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110" t="s">
        <v>84</v>
      </c>
      <c r="T26" s="110"/>
      <c r="U26" s="110"/>
      <c r="V26" s="110"/>
      <c r="W26" s="110"/>
      <c r="X26" s="110"/>
      <c r="Y26" s="82"/>
      <c r="Z26" s="81"/>
      <c r="AA26" s="8"/>
      <c r="AB26" s="1"/>
      <c r="AC26" s="2">
        <f t="shared" si="0"/>
        <v>6</v>
      </c>
      <c r="AD26" s="34" t="str">
        <f t="shared" si="1"/>
        <v>Trabalhos para a própria entidade</v>
      </c>
      <c r="AE26" s="2" t="str">
        <f t="shared" si="2"/>
        <v>+</v>
      </c>
      <c r="AF26" s="2">
        <f t="shared" si="3"/>
        <v>0</v>
      </c>
      <c r="AG26" s="2">
        <f t="shared" si="4"/>
        <v>0</v>
      </c>
    </row>
    <row r="27" spans="1:33" ht="20.100000000000001" customHeight="1" x14ac:dyDescent="0.25">
      <c r="A27" s="1"/>
      <c r="B27" s="48">
        <v>7</v>
      </c>
      <c r="C27" s="51" t="s">
        <v>90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  <c r="S27" s="110" t="s">
        <v>91</v>
      </c>
      <c r="T27" s="110"/>
      <c r="U27" s="110"/>
      <c r="V27" s="110"/>
      <c r="W27" s="110"/>
      <c r="X27" s="110"/>
      <c r="Y27" s="82"/>
      <c r="Z27" s="81"/>
      <c r="AA27" s="8"/>
      <c r="AB27" s="1"/>
      <c r="AC27" s="2">
        <f t="shared" si="0"/>
        <v>7</v>
      </c>
      <c r="AD27" s="34" t="str">
        <f t="shared" si="1"/>
        <v>Custo das mercadorias vendidas e das matérias consumidas</v>
      </c>
      <c r="AE27" s="2" t="str">
        <f t="shared" si="2"/>
        <v>-</v>
      </c>
      <c r="AF27" s="2">
        <f t="shared" si="3"/>
        <v>0</v>
      </c>
      <c r="AG27" s="2">
        <f t="shared" si="4"/>
        <v>0</v>
      </c>
    </row>
    <row r="28" spans="1:33" ht="20.100000000000001" customHeight="1" x14ac:dyDescent="0.25">
      <c r="A28" s="1"/>
      <c r="B28" s="48">
        <v>8</v>
      </c>
      <c r="C28" s="51" t="s">
        <v>92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110" t="s">
        <v>91</v>
      </c>
      <c r="T28" s="110"/>
      <c r="U28" s="110"/>
      <c r="V28" s="110"/>
      <c r="W28" s="110"/>
      <c r="X28" s="110"/>
      <c r="Y28" s="82"/>
      <c r="Z28" s="81"/>
      <c r="AA28" s="8"/>
      <c r="AB28" s="1"/>
      <c r="AC28" s="2">
        <f t="shared" si="0"/>
        <v>8</v>
      </c>
      <c r="AD28" s="34" t="str">
        <f t="shared" si="1"/>
        <v>Fornecimentos e serviços externos</v>
      </c>
      <c r="AE28" s="2" t="str">
        <f t="shared" si="2"/>
        <v>-</v>
      </c>
      <c r="AF28" s="2">
        <f t="shared" si="3"/>
        <v>0</v>
      </c>
      <c r="AG28" s="2">
        <f t="shared" si="4"/>
        <v>0</v>
      </c>
    </row>
    <row r="29" spans="1:33" ht="20.100000000000001" customHeight="1" x14ac:dyDescent="0.25">
      <c r="A29" s="1"/>
      <c r="B29" s="48">
        <v>9</v>
      </c>
      <c r="C29" s="51" t="s">
        <v>93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110" t="s">
        <v>91</v>
      </c>
      <c r="T29" s="110"/>
      <c r="U29" s="110"/>
      <c r="V29" s="110"/>
      <c r="W29" s="110"/>
      <c r="X29" s="110"/>
      <c r="Y29" s="82"/>
      <c r="Z29" s="81"/>
      <c r="AA29" s="8"/>
      <c r="AB29" s="1"/>
      <c r="AC29" s="2">
        <f t="shared" si="0"/>
        <v>9</v>
      </c>
      <c r="AD29" s="34" t="str">
        <f t="shared" si="1"/>
        <v>Gastos com o pessoal</v>
      </c>
      <c r="AE29" s="2" t="str">
        <f t="shared" si="2"/>
        <v>-</v>
      </c>
      <c r="AF29" s="2">
        <f t="shared" si="3"/>
        <v>0</v>
      </c>
      <c r="AG29" s="2">
        <f t="shared" si="4"/>
        <v>0</v>
      </c>
    </row>
    <row r="30" spans="1:33" ht="20.100000000000001" customHeight="1" x14ac:dyDescent="0.25">
      <c r="A30" s="1"/>
      <c r="B30" s="48">
        <v>10</v>
      </c>
      <c r="C30" s="51" t="s">
        <v>94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110" t="s">
        <v>95</v>
      </c>
      <c r="T30" s="110"/>
      <c r="U30" s="110"/>
      <c r="V30" s="110"/>
      <c r="W30" s="110"/>
      <c r="X30" s="110"/>
      <c r="Y30" s="82"/>
      <c r="Z30" s="81"/>
      <c r="AA30" s="8"/>
      <c r="AB30" s="1"/>
      <c r="AC30" s="2">
        <f t="shared" si="0"/>
        <v>10</v>
      </c>
      <c r="AD30" s="34" t="str">
        <f t="shared" si="1"/>
        <v>Imparidade de inventários (perdas/reversões)</v>
      </c>
      <c r="AE30" s="2" t="str">
        <f t="shared" si="2"/>
        <v>-/+</v>
      </c>
      <c r="AF30" s="2">
        <f t="shared" si="3"/>
        <v>0</v>
      </c>
      <c r="AG30" s="2">
        <f t="shared" si="4"/>
        <v>0</v>
      </c>
    </row>
    <row r="31" spans="1:33" ht="20.100000000000001" customHeight="1" x14ac:dyDescent="0.25">
      <c r="A31" s="1"/>
      <c r="B31" s="48">
        <v>11</v>
      </c>
      <c r="C31" s="51" t="s">
        <v>96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110" t="s">
        <v>95</v>
      </c>
      <c r="T31" s="110"/>
      <c r="U31" s="110"/>
      <c r="V31" s="110"/>
      <c r="W31" s="110"/>
      <c r="X31" s="110"/>
      <c r="Y31" s="82"/>
      <c r="Z31" s="81"/>
      <c r="AA31" s="8"/>
      <c r="AB31" s="1"/>
      <c r="AC31" s="2">
        <f t="shared" si="0"/>
        <v>11</v>
      </c>
      <c r="AD31" s="34" t="str">
        <f t="shared" si="1"/>
        <v>Imparidade de dívidas a receber (perdas/reversões)</v>
      </c>
      <c r="AE31" s="2" t="str">
        <f t="shared" si="2"/>
        <v>-/+</v>
      </c>
      <c r="AF31" s="2">
        <f t="shared" si="3"/>
        <v>0</v>
      </c>
      <c r="AG31" s="2">
        <f t="shared" si="4"/>
        <v>0</v>
      </c>
    </row>
    <row r="32" spans="1:33" ht="20.100000000000001" customHeight="1" x14ac:dyDescent="0.25">
      <c r="A32" s="1"/>
      <c r="B32" s="48">
        <v>12</v>
      </c>
      <c r="C32" s="51" t="s">
        <v>97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110" t="s">
        <v>95</v>
      </c>
      <c r="T32" s="110"/>
      <c r="U32" s="110"/>
      <c r="V32" s="110"/>
      <c r="W32" s="110"/>
      <c r="X32" s="110"/>
      <c r="Y32" s="82"/>
      <c r="Z32" s="81"/>
      <c r="AA32" s="8"/>
      <c r="AB32" s="1"/>
      <c r="AC32" s="2">
        <f t="shared" si="0"/>
        <v>12</v>
      </c>
      <c r="AD32" s="34" t="str">
        <f t="shared" si="1"/>
        <v>Provisões (perdas/reduções)</v>
      </c>
      <c r="AE32" s="2" t="str">
        <f t="shared" si="2"/>
        <v>-/+</v>
      </c>
      <c r="AF32" s="2">
        <f t="shared" si="3"/>
        <v>0</v>
      </c>
      <c r="AG32" s="2">
        <f t="shared" si="4"/>
        <v>0</v>
      </c>
    </row>
    <row r="33" spans="1:33" ht="20.100000000000001" customHeight="1" x14ac:dyDescent="0.25">
      <c r="A33" s="1"/>
      <c r="B33" s="48">
        <v>13</v>
      </c>
      <c r="C33" s="51" t="s">
        <v>98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110" t="s">
        <v>95</v>
      </c>
      <c r="T33" s="110"/>
      <c r="U33" s="110"/>
      <c r="V33" s="110"/>
      <c r="W33" s="110"/>
      <c r="X33" s="110"/>
      <c r="Y33" s="82"/>
      <c r="Z33" s="81"/>
      <c r="AA33" s="8"/>
      <c r="AB33" s="1"/>
      <c r="AC33" s="2">
        <f t="shared" si="0"/>
        <v>13</v>
      </c>
      <c r="AD33" s="34" t="str">
        <f t="shared" si="1"/>
        <v>Imparidade de investimentos não depreciáveis/amortizações (perdas/reversões)</v>
      </c>
      <c r="AE33" s="2" t="str">
        <f t="shared" si="2"/>
        <v>-/+</v>
      </c>
      <c r="AF33" s="2">
        <f t="shared" si="3"/>
        <v>0</v>
      </c>
      <c r="AG33" s="2">
        <f t="shared" si="4"/>
        <v>0</v>
      </c>
    </row>
    <row r="34" spans="1:33" ht="20.100000000000001" customHeight="1" x14ac:dyDescent="0.25">
      <c r="A34" s="1"/>
      <c r="B34" s="48">
        <v>14</v>
      </c>
      <c r="C34" s="51" t="s">
        <v>99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110" t="s">
        <v>87</v>
      </c>
      <c r="T34" s="110"/>
      <c r="U34" s="110"/>
      <c r="V34" s="110"/>
      <c r="W34" s="110"/>
      <c r="X34" s="110"/>
      <c r="Y34" s="82"/>
      <c r="Z34" s="81"/>
      <c r="AA34" s="8"/>
      <c r="AB34" s="1"/>
      <c r="AC34" s="2">
        <f t="shared" si="0"/>
        <v>14</v>
      </c>
      <c r="AD34" s="34" t="str">
        <f t="shared" si="1"/>
        <v>Aumentos/reduções de justo valor</v>
      </c>
      <c r="AE34" s="2" t="str">
        <f t="shared" si="2"/>
        <v>+/-</v>
      </c>
      <c r="AF34" s="2">
        <f t="shared" si="3"/>
        <v>0</v>
      </c>
      <c r="AG34" s="2">
        <f t="shared" si="4"/>
        <v>0</v>
      </c>
    </row>
    <row r="35" spans="1:33" ht="20.100000000000001" customHeight="1" x14ac:dyDescent="0.25">
      <c r="A35" s="1"/>
      <c r="B35" s="48">
        <v>15</v>
      </c>
      <c r="C35" s="51" t="s">
        <v>100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110" t="s">
        <v>84</v>
      </c>
      <c r="T35" s="110"/>
      <c r="U35" s="110"/>
      <c r="V35" s="110"/>
      <c r="W35" s="110"/>
      <c r="X35" s="110"/>
      <c r="Y35" s="82"/>
      <c r="Z35" s="81"/>
      <c r="AA35" s="8"/>
      <c r="AB35" s="1"/>
      <c r="AC35" s="2">
        <f t="shared" si="0"/>
        <v>15</v>
      </c>
      <c r="AD35" s="34" t="str">
        <f t="shared" si="1"/>
        <v>Outros rendimentos e ganhos</v>
      </c>
      <c r="AE35" s="2" t="str">
        <f t="shared" si="2"/>
        <v>+</v>
      </c>
      <c r="AF35" s="2">
        <f t="shared" si="3"/>
        <v>0</v>
      </c>
      <c r="AG35" s="2">
        <f t="shared" si="4"/>
        <v>0</v>
      </c>
    </row>
    <row r="36" spans="1:33" ht="20.100000000000001" customHeight="1" x14ac:dyDescent="0.25">
      <c r="A36" s="1"/>
      <c r="B36" s="48">
        <v>16</v>
      </c>
      <c r="C36" s="51" t="s">
        <v>101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110" t="s">
        <v>91</v>
      </c>
      <c r="T36" s="110"/>
      <c r="U36" s="110"/>
      <c r="V36" s="110"/>
      <c r="W36" s="110"/>
      <c r="X36" s="110"/>
      <c r="Y36" s="82"/>
      <c r="Z36" s="81"/>
      <c r="AA36" s="8"/>
      <c r="AB36" s="1"/>
      <c r="AC36" s="2">
        <f t="shared" si="0"/>
        <v>16</v>
      </c>
      <c r="AD36" s="34" t="str">
        <f t="shared" si="1"/>
        <v>Outros gastos e perdas</v>
      </c>
      <c r="AE36" s="2" t="str">
        <f t="shared" si="2"/>
        <v>-</v>
      </c>
      <c r="AF36" s="2">
        <f t="shared" si="3"/>
        <v>0</v>
      </c>
      <c r="AG36" s="2">
        <f t="shared" si="4"/>
        <v>0</v>
      </c>
    </row>
    <row r="37" spans="1:33" ht="20.100000000000001" customHeight="1" x14ac:dyDescent="0.25">
      <c r="A37" s="1"/>
      <c r="B37" s="48">
        <v>17</v>
      </c>
      <c r="C37" s="54" t="s">
        <v>102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6"/>
      <c r="S37" s="108" t="s">
        <v>103</v>
      </c>
      <c r="T37" s="108"/>
      <c r="U37" s="108"/>
      <c r="V37" s="108"/>
      <c r="W37" s="108"/>
      <c r="X37" s="108"/>
      <c r="Y37" s="68">
        <f>SUM(Y22:Y36)</f>
        <v>0</v>
      </c>
      <c r="Z37" s="67">
        <f>SUM(Z22:Z36)</f>
        <v>0</v>
      </c>
      <c r="AA37" s="8"/>
      <c r="AB37" s="1"/>
      <c r="AC37" s="2">
        <f t="shared" si="0"/>
        <v>17</v>
      </c>
      <c r="AD37" s="34" t="str">
        <f t="shared" si="1"/>
        <v>Resultados antes de depreciações, gastos de financiamento e impostos</v>
      </c>
      <c r="AE37" s="2" t="str">
        <f t="shared" si="2"/>
        <v>=</v>
      </c>
      <c r="AF37" s="2">
        <f t="shared" si="3"/>
        <v>0</v>
      </c>
      <c r="AG37" s="2">
        <f t="shared" si="4"/>
        <v>0</v>
      </c>
    </row>
    <row r="38" spans="1:33" ht="20.100000000000001" customHeight="1" x14ac:dyDescent="0.25">
      <c r="A38" s="1"/>
      <c r="B38" s="48">
        <v>18</v>
      </c>
      <c r="C38" s="51" t="s">
        <v>104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3"/>
      <c r="S38" s="110" t="s">
        <v>95</v>
      </c>
      <c r="T38" s="110"/>
      <c r="U38" s="110"/>
      <c r="V38" s="110"/>
      <c r="W38" s="110"/>
      <c r="X38" s="110"/>
      <c r="Y38" s="82"/>
      <c r="Z38" s="81"/>
      <c r="AA38" s="8"/>
      <c r="AB38" s="1"/>
      <c r="AC38" s="2">
        <f t="shared" si="0"/>
        <v>18</v>
      </c>
      <c r="AD38" s="34" t="str">
        <f t="shared" si="1"/>
        <v>Gastos/reversões de depreciação e de amortização</v>
      </c>
      <c r="AE38" s="2" t="str">
        <f t="shared" si="2"/>
        <v>-/+</v>
      </c>
      <c r="AF38" s="2">
        <f t="shared" si="3"/>
        <v>0</v>
      </c>
      <c r="AG38" s="2">
        <f t="shared" si="4"/>
        <v>0</v>
      </c>
    </row>
    <row r="39" spans="1:33" ht="20.100000000000001" customHeight="1" x14ac:dyDescent="0.25">
      <c r="A39" s="1"/>
      <c r="B39" s="48">
        <v>19</v>
      </c>
      <c r="C39" s="51" t="s">
        <v>105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/>
      <c r="S39" s="110" t="s">
        <v>95</v>
      </c>
      <c r="T39" s="110"/>
      <c r="U39" s="110"/>
      <c r="V39" s="110"/>
      <c r="W39" s="110"/>
      <c r="X39" s="110"/>
      <c r="Y39" s="82"/>
      <c r="Z39" s="81"/>
      <c r="AA39" s="8"/>
      <c r="AB39" s="1"/>
      <c r="AC39" s="2">
        <f t="shared" si="0"/>
        <v>19</v>
      </c>
      <c r="AD39" s="34" t="str">
        <f t="shared" si="1"/>
        <v>Imparidade de investimentos depreciáveis/amorizáveis (perdas/reversões)</v>
      </c>
      <c r="AE39" s="2" t="str">
        <f t="shared" si="2"/>
        <v>-/+</v>
      </c>
      <c r="AF39" s="2">
        <f t="shared" si="3"/>
        <v>0</v>
      </c>
      <c r="AG39" s="2">
        <f t="shared" si="4"/>
        <v>0</v>
      </c>
    </row>
    <row r="40" spans="1:33" ht="20.100000000000001" customHeight="1" x14ac:dyDescent="0.25">
      <c r="A40" s="1"/>
      <c r="B40" s="48">
        <v>20</v>
      </c>
      <c r="C40" s="54" t="s">
        <v>106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6"/>
      <c r="S40" s="108" t="s">
        <v>103</v>
      </c>
      <c r="T40" s="108"/>
      <c r="U40" s="108"/>
      <c r="V40" s="108"/>
      <c r="W40" s="108"/>
      <c r="X40" s="108"/>
      <c r="Y40" s="68">
        <f>+Y39+Y38+Y37</f>
        <v>0</v>
      </c>
      <c r="Z40" s="67">
        <f>+Z39+Z38+Z37</f>
        <v>0</v>
      </c>
      <c r="AA40" s="8"/>
      <c r="AB40" s="1"/>
      <c r="AC40" s="2">
        <f t="shared" si="0"/>
        <v>20</v>
      </c>
      <c r="AD40" s="34" t="str">
        <f t="shared" si="1"/>
        <v>Resultado operacional (antes de gastos de financiamento e impostos)</v>
      </c>
      <c r="AE40" s="2" t="str">
        <f t="shared" si="2"/>
        <v>=</v>
      </c>
      <c r="AF40" s="2">
        <f t="shared" si="3"/>
        <v>0</v>
      </c>
      <c r="AG40" s="2">
        <f t="shared" si="4"/>
        <v>0</v>
      </c>
    </row>
    <row r="41" spans="1:33" ht="20.100000000000001" customHeight="1" x14ac:dyDescent="0.25">
      <c r="A41" s="1"/>
      <c r="B41" s="48">
        <v>21</v>
      </c>
      <c r="C41" s="51" t="s">
        <v>107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110" t="s">
        <v>84</v>
      </c>
      <c r="T41" s="110"/>
      <c r="U41" s="110"/>
      <c r="V41" s="110"/>
      <c r="W41" s="110"/>
      <c r="X41" s="110"/>
      <c r="Y41" s="82"/>
      <c r="Z41" s="81"/>
      <c r="AA41" s="8"/>
      <c r="AB41" s="1"/>
      <c r="AC41" s="2">
        <f t="shared" si="0"/>
        <v>21</v>
      </c>
      <c r="AD41" s="34" t="str">
        <f t="shared" si="1"/>
        <v>Juros e rendimentos similares obtidos</v>
      </c>
      <c r="AE41" s="2" t="str">
        <f t="shared" si="2"/>
        <v>+</v>
      </c>
      <c r="AF41" s="2">
        <f t="shared" si="3"/>
        <v>0</v>
      </c>
      <c r="AG41" s="2">
        <f t="shared" si="4"/>
        <v>0</v>
      </c>
    </row>
    <row r="42" spans="1:33" ht="20.100000000000001" customHeight="1" x14ac:dyDescent="0.25">
      <c r="A42" s="1"/>
      <c r="B42" s="48">
        <v>22</v>
      </c>
      <c r="C42" s="51" t="s">
        <v>108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110" t="s">
        <v>91</v>
      </c>
      <c r="T42" s="110"/>
      <c r="U42" s="110"/>
      <c r="V42" s="110"/>
      <c r="W42" s="110"/>
      <c r="X42" s="110"/>
      <c r="Y42" s="82"/>
      <c r="Z42" s="81"/>
      <c r="AA42" s="8"/>
      <c r="AB42" s="1"/>
      <c r="AC42" s="2">
        <f t="shared" si="0"/>
        <v>22</v>
      </c>
      <c r="AD42" s="34" t="str">
        <f t="shared" si="1"/>
        <v>Juros e gastos similares suportados</v>
      </c>
      <c r="AE42" s="2" t="str">
        <f t="shared" si="2"/>
        <v>-</v>
      </c>
      <c r="AF42" s="2">
        <f t="shared" si="3"/>
        <v>0</v>
      </c>
      <c r="AG42" s="2">
        <f t="shared" si="4"/>
        <v>0</v>
      </c>
    </row>
    <row r="43" spans="1:33" ht="20.100000000000001" customHeight="1" x14ac:dyDescent="0.25">
      <c r="A43" s="1"/>
      <c r="B43" s="48">
        <v>23</v>
      </c>
      <c r="C43" s="54" t="s">
        <v>109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6"/>
      <c r="S43" s="108" t="s">
        <v>103</v>
      </c>
      <c r="T43" s="108"/>
      <c r="U43" s="108"/>
      <c r="V43" s="108"/>
      <c r="W43" s="108"/>
      <c r="X43" s="108"/>
      <c r="Y43" s="68">
        <f>+Y42+Y41+Y40</f>
        <v>0</v>
      </c>
      <c r="Z43" s="67">
        <f>+Z42+Z41+Z40</f>
        <v>0</v>
      </c>
      <c r="AA43" s="8"/>
      <c r="AB43" s="1"/>
      <c r="AC43" s="2">
        <f t="shared" si="0"/>
        <v>23</v>
      </c>
      <c r="AD43" s="34" t="str">
        <f t="shared" si="1"/>
        <v>Resultado antes de impostos</v>
      </c>
      <c r="AE43" s="2" t="str">
        <f t="shared" si="2"/>
        <v>=</v>
      </c>
      <c r="AF43" s="2">
        <f t="shared" si="3"/>
        <v>0</v>
      </c>
      <c r="AG43" s="2">
        <f t="shared" si="4"/>
        <v>0</v>
      </c>
    </row>
    <row r="44" spans="1:33" ht="20.100000000000001" customHeight="1" x14ac:dyDescent="0.25">
      <c r="A44" s="1"/>
      <c r="B44" s="48">
        <v>24</v>
      </c>
      <c r="C44" s="51" t="s">
        <v>110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110" t="s">
        <v>95</v>
      </c>
      <c r="T44" s="110"/>
      <c r="U44" s="110"/>
      <c r="V44" s="110"/>
      <c r="W44" s="110"/>
      <c r="X44" s="110"/>
      <c r="Y44" s="82"/>
      <c r="Z44" s="81"/>
      <c r="AA44" s="8"/>
      <c r="AB44" s="1"/>
      <c r="AC44" s="2">
        <f t="shared" si="0"/>
        <v>24</v>
      </c>
      <c r="AD44" s="34" t="str">
        <f t="shared" si="1"/>
        <v>Imposto sobre o rendimento do período</v>
      </c>
      <c r="AE44" s="2" t="str">
        <f t="shared" si="2"/>
        <v>-/+</v>
      </c>
      <c r="AF44" s="2">
        <f t="shared" si="3"/>
        <v>0</v>
      </c>
      <c r="AG44" s="2">
        <f t="shared" si="4"/>
        <v>0</v>
      </c>
    </row>
    <row r="45" spans="1:33" ht="20.100000000000001" customHeight="1" x14ac:dyDescent="0.25">
      <c r="A45" s="1"/>
      <c r="B45" s="48">
        <v>25</v>
      </c>
      <c r="C45" s="54" t="s">
        <v>111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6"/>
      <c r="S45" s="108" t="s">
        <v>103</v>
      </c>
      <c r="T45" s="108"/>
      <c r="U45" s="108"/>
      <c r="V45" s="108"/>
      <c r="W45" s="108"/>
      <c r="X45" s="108"/>
      <c r="Y45" s="68">
        <f>+Y44+Y43</f>
        <v>0</v>
      </c>
      <c r="Z45" s="67">
        <f>+Z44+Z43</f>
        <v>0</v>
      </c>
      <c r="AA45" s="8"/>
      <c r="AB45" s="1"/>
      <c r="AC45" s="2">
        <f t="shared" si="0"/>
        <v>25</v>
      </c>
      <c r="AD45" s="34" t="str">
        <f t="shared" si="1"/>
        <v>Resultado líquido do período</v>
      </c>
      <c r="AE45" s="2" t="str">
        <f t="shared" si="2"/>
        <v>=</v>
      </c>
      <c r="AF45" s="2">
        <f t="shared" si="3"/>
        <v>0</v>
      </c>
      <c r="AG45" s="2">
        <f t="shared" si="4"/>
        <v>0</v>
      </c>
    </row>
    <row r="46" spans="1:33" ht="20.100000000000001" customHeight="1" x14ac:dyDescent="0.25">
      <c r="A46" s="1"/>
      <c r="B46" s="48">
        <v>26</v>
      </c>
      <c r="C46" s="51" t="s">
        <v>112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110"/>
      <c r="T46" s="110"/>
      <c r="U46" s="110"/>
      <c r="V46" s="110"/>
      <c r="W46" s="110"/>
      <c r="X46" s="110"/>
      <c r="Y46" s="82"/>
      <c r="Z46" s="81"/>
      <c r="AA46" s="8"/>
      <c r="AB46" s="1"/>
      <c r="AC46" s="2">
        <f t="shared" si="0"/>
        <v>26</v>
      </c>
      <c r="AD46" s="34" t="str">
        <f t="shared" si="1"/>
        <v>Resultado das actividades descontinuadas (líquido de impostos) incluido no resultado líquido do período</v>
      </c>
      <c r="AE46" s="2">
        <f t="shared" si="2"/>
        <v>0</v>
      </c>
      <c r="AF46" s="2">
        <f t="shared" si="3"/>
        <v>0</v>
      </c>
      <c r="AG46" s="2">
        <f t="shared" si="4"/>
        <v>0</v>
      </c>
    </row>
    <row r="47" spans="1:33" ht="20.100000000000001" customHeight="1" x14ac:dyDescent="0.25">
      <c r="A47" s="1"/>
      <c r="B47" s="48">
        <v>27</v>
      </c>
      <c r="C47" s="54" t="s">
        <v>113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6"/>
      <c r="S47" s="108"/>
      <c r="T47" s="108"/>
      <c r="U47" s="108"/>
      <c r="V47" s="108"/>
      <c r="W47" s="108"/>
      <c r="X47" s="108"/>
      <c r="Y47" s="68">
        <f>+Y46</f>
        <v>0</v>
      </c>
      <c r="Z47" s="69">
        <f>+Z46</f>
        <v>0</v>
      </c>
      <c r="AA47" s="8"/>
      <c r="AB47" s="1"/>
      <c r="AC47" s="2">
        <f t="shared" si="0"/>
        <v>27</v>
      </c>
      <c r="AD47" s="34" t="str">
        <f t="shared" si="1"/>
        <v>Resultado líquido do período atribuível a: (2)</v>
      </c>
      <c r="AE47" s="2">
        <f t="shared" si="2"/>
        <v>0</v>
      </c>
      <c r="AF47" s="2">
        <f t="shared" si="3"/>
        <v>0</v>
      </c>
      <c r="AG47" s="2">
        <f t="shared" si="4"/>
        <v>0</v>
      </c>
    </row>
    <row r="48" spans="1:33" ht="20.100000000000001" customHeight="1" x14ac:dyDescent="0.25">
      <c r="A48" s="1"/>
      <c r="B48" s="48">
        <v>28</v>
      </c>
      <c r="C48" s="51" t="s">
        <v>114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110"/>
      <c r="T48" s="110"/>
      <c r="U48" s="110"/>
      <c r="V48" s="110"/>
      <c r="W48" s="110"/>
      <c r="X48" s="110"/>
      <c r="Y48" s="82"/>
      <c r="Z48" s="81"/>
      <c r="AA48" s="8"/>
      <c r="AB48" s="1"/>
      <c r="AC48" s="2">
        <f t="shared" si="0"/>
        <v>28</v>
      </c>
      <c r="AD48" s="34" t="str">
        <f t="shared" si="1"/>
        <v>Detentores do capital da empresa-mãe</v>
      </c>
      <c r="AE48" s="2">
        <f t="shared" si="2"/>
        <v>0</v>
      </c>
      <c r="AF48" s="2">
        <f t="shared" si="3"/>
        <v>0</v>
      </c>
      <c r="AG48" s="2">
        <f t="shared" si="4"/>
        <v>0</v>
      </c>
    </row>
    <row r="49" spans="1:33" ht="20.100000000000001" customHeight="1" x14ac:dyDescent="0.25">
      <c r="A49" s="1"/>
      <c r="B49" s="48">
        <v>29</v>
      </c>
      <c r="C49" s="51" t="s">
        <v>47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110"/>
      <c r="T49" s="110"/>
      <c r="U49" s="110"/>
      <c r="V49" s="110"/>
      <c r="W49" s="110"/>
      <c r="X49" s="110"/>
      <c r="Y49" s="82"/>
      <c r="Z49" s="81"/>
      <c r="AA49" s="8"/>
      <c r="AB49" s="1"/>
      <c r="AC49" s="2">
        <f t="shared" si="0"/>
        <v>29</v>
      </c>
      <c r="AD49" s="34" t="str">
        <f t="shared" si="1"/>
        <v>Interesses minoritários</v>
      </c>
      <c r="AE49" s="2">
        <f t="shared" si="2"/>
        <v>0</v>
      </c>
      <c r="AF49" s="2">
        <f t="shared" si="3"/>
        <v>0</v>
      </c>
      <c r="AG49" s="2">
        <f t="shared" si="4"/>
        <v>0</v>
      </c>
    </row>
    <row r="50" spans="1:33" ht="20.100000000000001" customHeight="1" x14ac:dyDescent="0.25">
      <c r="A50" s="1"/>
      <c r="B50" s="48">
        <v>30</v>
      </c>
      <c r="C50" s="51" t="s">
        <v>115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3"/>
      <c r="S50" s="110"/>
      <c r="T50" s="110"/>
      <c r="U50" s="110"/>
      <c r="V50" s="110"/>
      <c r="W50" s="110"/>
      <c r="X50" s="110"/>
      <c r="Y50" s="82"/>
      <c r="Z50" s="81"/>
      <c r="AA50" s="8"/>
      <c r="AB50" s="1"/>
      <c r="AC50" s="2">
        <f t="shared" si="0"/>
        <v>30</v>
      </c>
      <c r="AD50" s="34" t="str">
        <f t="shared" si="1"/>
        <v>Resultado por acção básico</v>
      </c>
      <c r="AE50" s="2">
        <f t="shared" si="2"/>
        <v>0</v>
      </c>
      <c r="AF50" s="2">
        <f t="shared" si="3"/>
        <v>0</v>
      </c>
      <c r="AG50" s="2">
        <f t="shared" si="4"/>
        <v>0</v>
      </c>
    </row>
    <row r="51" spans="1:33" ht="20.100000000000001" customHeight="1" x14ac:dyDescent="0.25">
      <c r="A51" s="1"/>
      <c r="B51" s="6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8"/>
      <c r="AB51" s="1"/>
    </row>
    <row r="52" spans="1:33" ht="20.100000000000001" customHeight="1" x14ac:dyDescent="0.25">
      <c r="A52" s="1"/>
      <c r="B52" s="6"/>
      <c r="C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8"/>
      <c r="AB52" s="1"/>
    </row>
    <row r="53" spans="1:33" ht="14.25" x14ac:dyDescent="0.25">
      <c r="A53" s="1"/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3"/>
      <c r="AB53" s="1"/>
    </row>
    <row r="54" spans="1:33" ht="20.25" customHeight="1" x14ac:dyDescent="0.25">
      <c r="A54" s="1"/>
      <c r="B54" s="6"/>
      <c r="C54" s="117" t="s">
        <v>66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8"/>
      <c r="AB54" s="1"/>
    </row>
    <row r="55" spans="1:33" ht="14.25" x14ac:dyDescent="0.25">
      <c r="A55" s="1"/>
      <c r="B55" s="6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8"/>
      <c r="AB55" s="1"/>
    </row>
    <row r="56" spans="1:33" ht="14.25" x14ac:dyDescent="0.25">
      <c r="A56" s="1"/>
      <c r="B56" s="6"/>
      <c r="C56" s="37"/>
      <c r="D56" s="121" t="s">
        <v>67</v>
      </c>
      <c r="E56" s="121"/>
      <c r="F56" s="121"/>
      <c r="G56" s="121"/>
      <c r="H56" s="121"/>
      <c r="I56" s="121"/>
      <c r="J56" s="121"/>
      <c r="K56" s="121"/>
      <c r="L56" s="38"/>
      <c r="M56" s="38"/>
      <c r="N56" s="38"/>
      <c r="O56" s="38"/>
      <c r="P56" s="38"/>
      <c r="Q56" s="38"/>
      <c r="R56" s="38"/>
      <c r="T56" s="38" t="s">
        <v>68</v>
      </c>
      <c r="U56" s="38"/>
      <c r="V56" s="38"/>
      <c r="W56" s="38"/>
      <c r="X56" s="38"/>
      <c r="Y56" s="39"/>
      <c r="AA56" s="8"/>
      <c r="AB56" s="1"/>
    </row>
    <row r="57" spans="1:33" ht="14.25" x14ac:dyDescent="0.25">
      <c r="A57" s="1"/>
      <c r="B57" s="6"/>
      <c r="C57" s="37"/>
      <c r="D57" s="40" t="s">
        <v>69</v>
      </c>
      <c r="E57" s="40"/>
      <c r="F57" s="40"/>
      <c r="G57" s="40" t="s">
        <v>70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T57" s="40" t="s">
        <v>71</v>
      </c>
      <c r="U57" s="40"/>
      <c r="V57" s="40"/>
      <c r="W57" s="40"/>
      <c r="X57" s="40"/>
      <c r="Y57" s="40" t="s">
        <v>72</v>
      </c>
      <c r="AA57" s="8"/>
      <c r="AB57" s="1"/>
    </row>
    <row r="58" spans="1:33" ht="14.25" x14ac:dyDescent="0.25">
      <c r="A58" s="1"/>
      <c r="B58" s="6"/>
      <c r="C58" s="37"/>
      <c r="D58" s="40"/>
      <c r="E58" s="40"/>
      <c r="F58" s="40"/>
      <c r="G58" s="40" t="s">
        <v>73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T58" s="40" t="s">
        <v>74</v>
      </c>
      <c r="U58" s="40"/>
      <c r="V58" s="40"/>
      <c r="W58" s="40"/>
      <c r="X58" s="40"/>
      <c r="Y58" s="41" t="s">
        <v>130</v>
      </c>
      <c r="AA58" s="8"/>
      <c r="AB58" s="1"/>
    </row>
    <row r="59" spans="1:33" ht="14.25" x14ac:dyDescent="0.25">
      <c r="A59" s="1"/>
      <c r="B59" s="6"/>
      <c r="C59" s="37"/>
      <c r="D59" s="40" t="s">
        <v>75</v>
      </c>
      <c r="E59" s="40"/>
      <c r="F59" s="40"/>
      <c r="G59" s="40" t="s">
        <v>76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T59" s="40" t="s">
        <v>77</v>
      </c>
      <c r="U59" s="40"/>
      <c r="V59" s="40"/>
      <c r="W59" s="40"/>
      <c r="X59" s="40"/>
      <c r="Y59" s="41" t="s">
        <v>78</v>
      </c>
      <c r="AA59" s="8"/>
      <c r="AB59" s="1"/>
    </row>
    <row r="60" spans="1:33" ht="15" x14ac:dyDescent="0.25">
      <c r="A60" s="1"/>
      <c r="B60" s="6"/>
      <c r="C60" s="4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4"/>
      <c r="Z60" s="44"/>
      <c r="AA60" s="8"/>
      <c r="AB60" s="1"/>
    </row>
    <row r="61" spans="1:33" ht="14.25" x14ac:dyDescent="0.25">
      <c r="A61" s="1"/>
      <c r="B61" s="45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7"/>
      <c r="AB61" s="1"/>
    </row>
    <row r="62" spans="1:33" ht="14.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3" ht="14.25" hidden="1" x14ac:dyDescent="0.25"/>
    <row r="64" spans="1:33" ht="14.25" hidden="1" x14ac:dyDescent="0.25"/>
    <row r="65" ht="14.25" hidden="1" x14ac:dyDescent="0.25"/>
    <row r="66" ht="14.25" hidden="1" x14ac:dyDescent="0.25"/>
    <row r="67" ht="14.25" hidden="1" x14ac:dyDescent="0.25"/>
    <row r="68" ht="14.25" hidden="1" x14ac:dyDescent="0.25"/>
    <row r="69" ht="14.25" hidden="1" x14ac:dyDescent="0.25"/>
    <row r="70" ht="14.25" hidden="1" x14ac:dyDescent="0.25"/>
    <row r="71" ht="14.25" hidden="1" x14ac:dyDescent="0.25"/>
    <row r="72" ht="14.25" hidden="1" x14ac:dyDescent="0.25"/>
    <row r="73" ht="14.25" hidden="1" x14ac:dyDescent="0.25"/>
    <row r="74" ht="14.25" hidden="1" x14ac:dyDescent="0.25"/>
    <row r="75" ht="14.25" hidden="1" x14ac:dyDescent="0.25"/>
    <row r="76" ht="14.25" hidden="1" x14ac:dyDescent="0.25"/>
    <row r="77" ht="14.25" hidden="1" x14ac:dyDescent="0.25"/>
    <row r="78" ht="14.25" hidden="1" x14ac:dyDescent="0.25"/>
    <row r="79" ht="14.25" hidden="1" x14ac:dyDescent="0.25"/>
    <row r="80" ht="14.25" hidden="1" customHeight="1" x14ac:dyDescent="0.25"/>
    <row r="81" ht="14.25" hidden="1" customHeight="1" x14ac:dyDescent="0.25"/>
    <row r="82" ht="14.25" hidden="1" customHeight="1" x14ac:dyDescent="0.25"/>
    <row r="83" ht="14.25" hidden="1" customHeight="1" x14ac:dyDescent="0.25"/>
    <row r="84" ht="14.25" hidden="1" customHeight="1" x14ac:dyDescent="0.25"/>
    <row r="85" ht="14.25" hidden="1" customHeight="1" x14ac:dyDescent="0.25"/>
    <row r="86" ht="14.25" hidden="1" customHeight="1" x14ac:dyDescent="0.25"/>
    <row r="87" ht="14.25" hidden="1" customHeight="1" x14ac:dyDescent="0.25"/>
    <row r="88" ht="14.25" hidden="1" customHeight="1" x14ac:dyDescent="0.25"/>
    <row r="89" ht="0" hidden="1" customHeight="1" x14ac:dyDescent="0.25"/>
    <row r="90" ht="0" hidden="1" customHeight="1" x14ac:dyDescent="0.25"/>
    <row r="91" ht="0" hidden="1" customHeight="1" x14ac:dyDescent="0.25"/>
    <row r="92" ht="0" hidden="1" customHeight="1" x14ac:dyDescent="0.25"/>
    <row r="93" ht="0" hidden="1" customHeight="1" x14ac:dyDescent="0.25"/>
    <row r="94" ht="0" hidden="1" customHeight="1" x14ac:dyDescent="0.25"/>
    <row r="95" ht="0" hidden="1" customHeight="1" x14ac:dyDescent="0.25"/>
    <row r="96" ht="0" hidden="1" customHeight="1" x14ac:dyDescent="0.25"/>
    <row r="97" ht="0" hidden="1" customHeight="1" x14ac:dyDescent="0.25"/>
    <row r="98" ht="0" hidden="1" customHeight="1" x14ac:dyDescent="0.25"/>
    <row r="99" ht="0" hidden="1" customHeight="1" x14ac:dyDescent="0.25"/>
    <row r="100" ht="0" hidden="1" customHeight="1" x14ac:dyDescent="0.25"/>
    <row r="101" ht="0" hidden="1" customHeight="1" x14ac:dyDescent="0.25"/>
    <row r="102" ht="0" hidden="1" customHeight="1" x14ac:dyDescent="0.25"/>
    <row r="103" ht="0" hidden="1" customHeight="1" x14ac:dyDescent="0.25"/>
    <row r="104" ht="0" hidden="1" customHeight="1" x14ac:dyDescent="0.25"/>
    <row r="105" ht="0" hidden="1" customHeight="1" x14ac:dyDescent="0.25"/>
    <row r="106" ht="0" hidden="1" customHeight="1" x14ac:dyDescent="0.25"/>
    <row r="107" ht="0" hidden="1" customHeight="1" x14ac:dyDescent="0.25"/>
    <row r="108" ht="0" hidden="1" customHeight="1" x14ac:dyDescent="0.25"/>
    <row r="109" ht="14.25" hidden="1" x14ac:dyDescent="0.25"/>
    <row r="110" ht="14.25" hidden="1" x14ac:dyDescent="0.25"/>
    <row r="111" ht="14.25" hidden="1" x14ac:dyDescent="0.25"/>
    <row r="112" ht="14.25" hidden="1" x14ac:dyDescent="0.25"/>
    <row r="113" ht="14.25" hidden="1" x14ac:dyDescent="0.25"/>
    <row r="114" ht="14.25" hidden="1" x14ac:dyDescent="0.25"/>
    <row r="115" ht="14.25" hidden="1" x14ac:dyDescent="0.25"/>
    <row r="116" ht="14.25" hidden="1" x14ac:dyDescent="0.25"/>
    <row r="117" ht="14.25" hidden="1" x14ac:dyDescent="0.25"/>
    <row r="118" ht="14.25" hidden="1" x14ac:dyDescent="0.25"/>
    <row r="119" ht="14.25" hidden="1" x14ac:dyDescent="0.25"/>
    <row r="120" ht="14.25" hidden="1" x14ac:dyDescent="0.25"/>
    <row r="121" ht="14.25" hidden="1" x14ac:dyDescent="0.25"/>
    <row r="122" ht="14.25" hidden="1" x14ac:dyDescent="0.25"/>
    <row r="123" ht="14.25" hidden="1" x14ac:dyDescent="0.25"/>
    <row r="124" ht="14.25" hidden="1" x14ac:dyDescent="0.25"/>
    <row r="125" ht="14.25" hidden="1" x14ac:dyDescent="0.25"/>
    <row r="126" ht="14.25" hidden="1" x14ac:dyDescent="0.25"/>
    <row r="127" ht="14.25" hidden="1" x14ac:dyDescent="0.25"/>
    <row r="128" ht="14.25" hidden="1" x14ac:dyDescent="0.25"/>
    <row r="129" ht="14.25" hidden="1" x14ac:dyDescent="0.25"/>
    <row r="130" ht="14.25" hidden="1" x14ac:dyDescent="0.25"/>
    <row r="131" ht="14.25" hidden="1" x14ac:dyDescent="0.25"/>
    <row r="132" ht="14.25" hidden="1" x14ac:dyDescent="0.25"/>
    <row r="133" ht="14.25" hidden="1" x14ac:dyDescent="0.25"/>
    <row r="134" ht="14.25" hidden="1" x14ac:dyDescent="0.25"/>
    <row r="135" ht="14.25" hidden="1" x14ac:dyDescent="0.25"/>
    <row r="136" ht="14.25" hidden="1" x14ac:dyDescent="0.25"/>
    <row r="137" ht="14.25" hidden="1" x14ac:dyDescent="0.25"/>
    <row r="138" ht="14.25" hidden="1" x14ac:dyDescent="0.25"/>
    <row r="139" ht="14.25" hidden="1" x14ac:dyDescent="0.25"/>
    <row r="140" ht="14.25" hidden="1" x14ac:dyDescent="0.25"/>
    <row r="141" ht="14.25" hidden="1" x14ac:dyDescent="0.25"/>
    <row r="142" ht="14.25" hidden="1" x14ac:dyDescent="0.25"/>
    <row r="143" ht="14.25" hidden="1" x14ac:dyDescent="0.25"/>
    <row r="144" ht="14.25" hidden="1" x14ac:dyDescent="0.25"/>
    <row r="145" ht="14.25" hidden="1" x14ac:dyDescent="0.25"/>
    <row r="146" ht="14.25" hidden="1" x14ac:dyDescent="0.25"/>
    <row r="147" ht="14.25" hidden="1" x14ac:dyDescent="0.25"/>
    <row r="148" ht="14.25" hidden="1" x14ac:dyDescent="0.25"/>
    <row r="149" ht="14.25" hidden="1" x14ac:dyDescent="0.25"/>
    <row r="150" ht="14.25" hidden="1" x14ac:dyDescent="0.25"/>
    <row r="151" ht="14.25" hidden="1" x14ac:dyDescent="0.25"/>
    <row r="152" ht="14.25" hidden="1" x14ac:dyDescent="0.25"/>
    <row r="153" ht="14.25" hidden="1" x14ac:dyDescent="0.25"/>
    <row r="154" ht="14.25" hidden="1" x14ac:dyDescent="0.25"/>
    <row r="155" ht="14.25" hidden="1" x14ac:dyDescent="0.25"/>
    <row r="156" ht="14.25" hidden="1" x14ac:dyDescent="0.25"/>
    <row r="157" ht="14.25" hidden="1" x14ac:dyDescent="0.25"/>
    <row r="158" ht="14.25" hidden="1" x14ac:dyDescent="0.25"/>
    <row r="159" ht="14.25" hidden="1" x14ac:dyDescent="0.25"/>
    <row r="160" ht="14.25" hidden="1" x14ac:dyDescent="0.25"/>
    <row r="161" ht="14.25" hidden="1" x14ac:dyDescent="0.25"/>
    <row r="162" ht="14.25" hidden="1" x14ac:dyDescent="0.25"/>
    <row r="163" ht="14.25" hidden="1" x14ac:dyDescent="0.25"/>
    <row r="164" ht="14.25" hidden="1" x14ac:dyDescent="0.25"/>
    <row r="165" ht="14.25" hidden="1" x14ac:dyDescent="0.25"/>
    <row r="166" ht="14.25" hidden="1" x14ac:dyDescent="0.25"/>
    <row r="167" ht="14.25" hidden="1" x14ac:dyDescent="0.25"/>
    <row r="168" ht="14.25" hidden="1" x14ac:dyDescent="0.25"/>
    <row r="169" ht="14.25" hidden="1" x14ac:dyDescent="0.25"/>
    <row r="170" ht="14.25" hidden="1" x14ac:dyDescent="0.25"/>
    <row r="171" ht="14.25" hidden="1" x14ac:dyDescent="0.25"/>
    <row r="172" ht="14.25" hidden="1" customHeight="1" x14ac:dyDescent="0.25"/>
    <row r="173" ht="14.25" hidden="1" customHeight="1" x14ac:dyDescent="0.25"/>
    <row r="174" ht="14.25" hidden="1" customHeight="1" x14ac:dyDescent="0.25"/>
    <row r="175" ht="14.25" hidden="1" customHeight="1" x14ac:dyDescent="0.25"/>
    <row r="176" ht="14.25" hidden="1" customHeight="1" x14ac:dyDescent="0.25"/>
    <row r="177" ht="14.25" hidden="1" customHeight="1" x14ac:dyDescent="0.25"/>
    <row r="178" ht="14.25" hidden="1" customHeight="1" x14ac:dyDescent="0.25"/>
    <row r="179" ht="14.25" hidden="1" customHeight="1" x14ac:dyDescent="0.25"/>
    <row r="180" ht="14.25" hidden="1" customHeight="1" x14ac:dyDescent="0.25"/>
    <row r="181" ht="14.25" hidden="1" customHeight="1" x14ac:dyDescent="0.25"/>
    <row r="182" ht="14.25" hidden="1" customHeight="1" x14ac:dyDescent="0.25"/>
    <row r="183" ht="14.25" hidden="1" customHeight="1" x14ac:dyDescent="0.25"/>
    <row r="184" ht="14.25" hidden="1" customHeight="1" x14ac:dyDescent="0.25"/>
    <row r="185" ht="14.25" hidden="1" customHeight="1" x14ac:dyDescent="0.25"/>
    <row r="186" ht="14.25" hidden="1" customHeight="1" x14ac:dyDescent="0.25"/>
    <row r="187" ht="14.25" hidden="1" customHeight="1" x14ac:dyDescent="0.25"/>
    <row r="188" ht="14.25" hidden="1" customHeight="1" x14ac:dyDescent="0.25"/>
    <row r="189" ht="14.25" hidden="1" customHeight="1" x14ac:dyDescent="0.25"/>
    <row r="190" ht="14.25" hidden="1" customHeight="1" x14ac:dyDescent="0.25"/>
    <row r="191" ht="14.25" hidden="1" customHeight="1" x14ac:dyDescent="0.25"/>
    <row r="192" ht="14.25" hidden="1" customHeight="1" x14ac:dyDescent="0.25"/>
    <row r="193" ht="14.25" hidden="1" customHeight="1" x14ac:dyDescent="0.25"/>
    <row r="194" ht="14.25" hidden="1" customHeight="1" x14ac:dyDescent="0.25"/>
    <row r="195" ht="14.25" hidden="1" customHeight="1" x14ac:dyDescent="0.25"/>
    <row r="196" ht="14.25" hidden="1" customHeight="1" x14ac:dyDescent="0.25"/>
    <row r="197" ht="14.25" hidden="1" customHeight="1" x14ac:dyDescent="0.25"/>
    <row r="198" ht="14.25" hidden="1" customHeight="1" x14ac:dyDescent="0.25"/>
    <row r="199" ht="14.25" hidden="1" customHeight="1" x14ac:dyDescent="0.25"/>
    <row r="200" ht="14.25" hidden="1" customHeight="1" x14ac:dyDescent="0.25"/>
    <row r="201" ht="14.25" hidden="1" customHeight="1" x14ac:dyDescent="0.25"/>
    <row r="202" ht="14.25" hidden="1" customHeight="1" x14ac:dyDescent="0.25"/>
    <row r="203" ht="14.25" hidden="1" customHeight="1" x14ac:dyDescent="0.25"/>
    <row r="204" ht="14.25" hidden="1" customHeight="1" x14ac:dyDescent="0.25"/>
    <row r="205" ht="14.25" hidden="1" customHeight="1" x14ac:dyDescent="0.25"/>
    <row r="206" ht="14.25" hidden="1" customHeight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</sheetData>
  <sheetProtection algorithmName="SHA-512" hashValue="H5clD5QThZclPPdanzOo4rUH1OUl4SzFtN+fG/Owzxksco3YYSDQ3cZp4g6/JUTl1PDw9g3PjrGtNEcZf/g9Yw==" saltValue="8Ndlc3/vlkA/SuntCyPQWg==" spinCount="100000" sheet="1" selectLockedCells="1"/>
  <mergeCells count="39">
    <mergeCell ref="D56:K56"/>
    <mergeCell ref="S49:X49"/>
    <mergeCell ref="S50:X50"/>
    <mergeCell ref="S45:X45"/>
    <mergeCell ref="S46:X46"/>
    <mergeCell ref="S47:X47"/>
    <mergeCell ref="S48:X48"/>
    <mergeCell ref="C54:Z55"/>
    <mergeCell ref="S40:X40"/>
    <mergeCell ref="S41:X41"/>
    <mergeCell ref="S42:X42"/>
    <mergeCell ref="S43:X43"/>
    <mergeCell ref="S44:X44"/>
    <mergeCell ref="S35:X35"/>
    <mergeCell ref="S36:X36"/>
    <mergeCell ref="S37:X37"/>
    <mergeCell ref="S38:X38"/>
    <mergeCell ref="S39:X39"/>
    <mergeCell ref="S30:X30"/>
    <mergeCell ref="S31:X31"/>
    <mergeCell ref="S32:X32"/>
    <mergeCell ref="S33:X33"/>
    <mergeCell ref="S34:X34"/>
    <mergeCell ref="S25:X25"/>
    <mergeCell ref="S26:X26"/>
    <mergeCell ref="S27:X27"/>
    <mergeCell ref="S28:X28"/>
    <mergeCell ref="S29:X29"/>
    <mergeCell ref="C20:R20"/>
    <mergeCell ref="S20:X20"/>
    <mergeCell ref="S22:X22"/>
    <mergeCell ref="S23:X23"/>
    <mergeCell ref="S24:X24"/>
    <mergeCell ref="K3:N3"/>
    <mergeCell ref="G11:Z11"/>
    <mergeCell ref="G13:Z13"/>
    <mergeCell ref="C16:Z16"/>
    <mergeCell ref="C19:D19"/>
    <mergeCell ref="P19:Q19"/>
  </mergeCells>
  <pageMargins left="0.70866141732283472" right="0.70866141732283472" top="0.74803149606299213" bottom="0.74803149606299213" header="0.31496062992125984" footer="0.31496062992125984"/>
  <pageSetup paperSize="9" scale="71" fitToHeight="3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8E11B-E977-4CE5-86A6-2CA2A642038F}">
  <sheetPr codeName="Folha14">
    <pageSetUpPr fitToPage="1"/>
  </sheetPr>
  <dimension ref="A1:BG347"/>
  <sheetViews>
    <sheetView showGridLines="0" showRowColHeaders="0" zoomScaleNormal="100" zoomScaleSheetLayoutView="100" workbookViewId="0">
      <selection activeCell="I18" sqref="I18:M18"/>
    </sheetView>
  </sheetViews>
  <sheetFormatPr defaultColWidth="0" defaultRowHeight="0" customHeight="1" zeroHeight="1" x14ac:dyDescent="0.25"/>
  <cols>
    <col min="1" max="1" width="2.28515625" style="2" customWidth="1"/>
    <col min="2" max="2" width="5.5703125" style="2" customWidth="1"/>
    <col min="3" max="17" width="3.42578125" style="2" customWidth="1"/>
    <col min="18" max="18" width="3.28515625" style="2" customWidth="1"/>
    <col min="19" max="24" width="1.7109375" style="2" customWidth="1"/>
    <col min="25" max="25" width="22.140625" style="2" customWidth="1"/>
    <col min="26" max="26" width="22" style="2" customWidth="1"/>
    <col min="27" max="27" width="23.28515625" style="2" customWidth="1"/>
    <col min="28" max="28" width="24" style="2" customWidth="1"/>
    <col min="29" max="29" width="22.42578125" style="2" customWidth="1"/>
    <col min="30" max="30" width="5.85546875" style="2" customWidth="1"/>
    <col min="31" max="31" width="2.140625" style="2" customWidth="1"/>
    <col min="32" max="32" width="6.7109375" style="2" hidden="1" customWidth="1"/>
    <col min="33" max="33" width="10.42578125" style="2" hidden="1" customWidth="1"/>
    <col min="34" max="59" width="7.85546875" style="2" hidden="1" customWidth="1"/>
    <col min="60" max="16384" width="9.140625" style="2" hidden="1"/>
  </cols>
  <sheetData>
    <row r="1" spans="1:31" ht="9.949999999999999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4.25" x14ac:dyDescent="0.25">
      <c r="A2" s="1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1"/>
    </row>
    <row r="3" spans="1:31" ht="15" customHeight="1" x14ac:dyDescent="0.25">
      <c r="A3" s="1"/>
      <c r="B3" s="6"/>
      <c r="C3" s="7"/>
      <c r="D3" s="7"/>
      <c r="E3" s="7"/>
      <c r="F3" s="7"/>
      <c r="G3" s="7"/>
      <c r="H3" s="7"/>
      <c r="I3" s="7"/>
      <c r="J3" s="7"/>
      <c r="K3" s="85" t="s">
        <v>123</v>
      </c>
      <c r="L3" s="85"/>
      <c r="M3" s="85"/>
      <c r="N3" s="85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D3" s="8"/>
      <c r="AE3" s="1"/>
    </row>
    <row r="4" spans="1:31" ht="14.25" x14ac:dyDescent="0.25">
      <c r="A4" s="1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/>
      <c r="AE4" s="1"/>
    </row>
    <row r="5" spans="1:31" ht="14.25" x14ac:dyDescent="0.2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/>
      <c r="AE5" s="1"/>
    </row>
    <row r="6" spans="1:31" ht="14.25" x14ac:dyDescent="0.25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/>
      <c r="AE6" s="1"/>
    </row>
    <row r="7" spans="1:31" ht="14.25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8"/>
      <c r="AE7" s="1"/>
    </row>
    <row r="8" spans="1:31" ht="20.100000000000001" customHeight="1" x14ac:dyDescent="0.25">
      <c r="A8" s="1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2"/>
      <c r="AE8" s="1"/>
    </row>
    <row r="9" spans="1:31" ht="20.100000000000001" customHeight="1" x14ac:dyDescent="0.25">
      <c r="A9" s="1"/>
      <c r="B9" s="13"/>
      <c r="C9" s="14" t="s">
        <v>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6"/>
      <c r="AE9" s="1"/>
    </row>
    <row r="10" spans="1:31" ht="20.100000000000001" customHeight="1" x14ac:dyDescent="0.25">
      <c r="A10" s="1"/>
      <c r="B10" s="1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"/>
    </row>
    <row r="11" spans="1:31" ht="20.100000000000001" customHeight="1" x14ac:dyDescent="0.25">
      <c r="A11" s="1"/>
      <c r="B11" s="13"/>
      <c r="C11" s="17" t="s">
        <v>1</v>
      </c>
      <c r="D11" s="18"/>
      <c r="E11" s="18"/>
      <c r="F11" s="18"/>
      <c r="G11" s="122">
        <f>+BALANCOEMPRESA!G11</f>
        <v>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5"/>
      <c r="AB11" s="15"/>
      <c r="AC11" s="15"/>
      <c r="AD11" s="16"/>
      <c r="AE11" s="1"/>
    </row>
    <row r="12" spans="1:31" ht="20.100000000000001" customHeight="1" x14ac:dyDescent="0.25">
      <c r="A12" s="1"/>
      <c r="B12" s="13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6"/>
      <c r="AE12" s="1"/>
    </row>
    <row r="13" spans="1:31" ht="20.100000000000001" customHeight="1" x14ac:dyDescent="0.25">
      <c r="A13" s="1"/>
      <c r="B13" s="13"/>
      <c r="C13" s="17" t="s">
        <v>2</v>
      </c>
      <c r="D13" s="19"/>
      <c r="E13" s="19"/>
      <c r="F13" s="19"/>
      <c r="G13" s="123">
        <f>+BALANCOEMPRESA!G13</f>
        <v>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9"/>
      <c r="AB13" s="19"/>
      <c r="AC13" s="19"/>
      <c r="AD13" s="16"/>
      <c r="AE13" s="1"/>
    </row>
    <row r="14" spans="1:31" ht="20.100000000000001" customHeight="1" x14ac:dyDescent="0.25">
      <c r="A14" s="1"/>
      <c r="B14" s="1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6"/>
      <c r="AE14" s="1"/>
    </row>
    <row r="15" spans="1:31" ht="19.5" customHeight="1" x14ac:dyDescent="0.25">
      <c r="A15" s="1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3"/>
      <c r="AE15" s="1"/>
    </row>
    <row r="16" spans="1:31" ht="20.100000000000001" customHeight="1" x14ac:dyDescent="0.25">
      <c r="A16" s="1"/>
      <c r="B16" s="6"/>
      <c r="C16" s="88" t="s">
        <v>116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"/>
      <c r="AE16" s="1"/>
    </row>
    <row r="17" spans="1:39" ht="20.100000000000001" customHeight="1" x14ac:dyDescent="0.25">
      <c r="A17" s="1"/>
      <c r="B17" s="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8"/>
      <c r="AE17" s="1"/>
    </row>
    <row r="18" spans="1:39" ht="20.100000000000001" customHeight="1" x14ac:dyDescent="0.25">
      <c r="A18" s="1"/>
      <c r="B18" s="6"/>
      <c r="C18" s="25" t="s">
        <v>4</v>
      </c>
      <c r="D18" s="26"/>
      <c r="E18" s="26"/>
      <c r="F18" s="26"/>
      <c r="G18" s="26"/>
      <c r="H18" s="26"/>
      <c r="I18" s="89">
        <f>+BALANCOEMPRESA!I18</f>
        <v>0</v>
      </c>
      <c r="J18" s="90"/>
      <c r="K18" s="90"/>
      <c r="L18" s="90"/>
      <c r="M18" s="91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8"/>
      <c r="AE18" s="1"/>
    </row>
    <row r="19" spans="1:39" ht="20.100000000000001" customHeight="1" x14ac:dyDescent="0.25">
      <c r="A19" s="1"/>
      <c r="B19" s="6"/>
      <c r="C19" s="2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8"/>
      <c r="AE19" s="1"/>
    </row>
    <row r="20" spans="1:39" ht="20.100000000000001" customHeight="1" x14ac:dyDescent="0.25">
      <c r="A20" s="1"/>
      <c r="B20" s="27"/>
      <c r="C20" s="97" t="s">
        <v>5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8"/>
      <c r="T20" s="98"/>
      <c r="U20" s="98"/>
      <c r="V20" s="98"/>
      <c r="W20" s="98"/>
      <c r="X20" s="98"/>
      <c r="Y20" s="64"/>
      <c r="Z20" s="64"/>
      <c r="AA20" s="64"/>
      <c r="AB20" s="64"/>
      <c r="AC20" s="64"/>
      <c r="AD20" s="8"/>
      <c r="AE20" s="1"/>
      <c r="AF20" s="2" t="s">
        <v>80</v>
      </c>
      <c r="AG20" s="2" t="s">
        <v>5</v>
      </c>
      <c r="AH20" s="2" t="s">
        <v>81</v>
      </c>
      <c r="AI20" s="2" t="s">
        <v>124</v>
      </c>
      <c r="AJ20" s="2" t="s">
        <v>125</v>
      </c>
      <c r="AK20" s="2" t="s">
        <v>126</v>
      </c>
      <c r="AL20" s="2" t="s">
        <v>127</v>
      </c>
      <c r="AM20" s="2" t="s">
        <v>128</v>
      </c>
    </row>
    <row r="21" spans="1:39" ht="20.100000000000001" customHeight="1" x14ac:dyDescent="0.25">
      <c r="A21" s="1"/>
      <c r="B21" s="32">
        <v>66</v>
      </c>
      <c r="C21" s="101" t="s">
        <v>6</v>
      </c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3"/>
      <c r="S21" s="104" t="s">
        <v>7</v>
      </c>
      <c r="T21" s="104"/>
      <c r="U21" s="104"/>
      <c r="V21" s="104"/>
      <c r="W21" s="104"/>
      <c r="X21" s="104"/>
      <c r="Y21" s="65">
        <f>IF(YEAR($I$18)="","",YEAR($I$18))</f>
        <v>1900</v>
      </c>
      <c r="Z21" s="65">
        <f>IF(YEAR($I$18)="","",YEAR($I$18)+1)</f>
        <v>1901</v>
      </c>
      <c r="AA21" s="65">
        <f>IF(YEAR($I$18)="","",YEAR($I$18)+2)</f>
        <v>1902</v>
      </c>
      <c r="AB21" s="75">
        <f>IF(YEAR($I$18)="","",YEAR($I$18)+3)</f>
        <v>1903</v>
      </c>
      <c r="AC21" s="65">
        <f>IF(YEAR($I$18)="","",YEAR($I$18)+4)</f>
        <v>1904</v>
      </c>
      <c r="AD21" s="8"/>
      <c r="AE21" s="1"/>
      <c r="AF21" s="2">
        <f t="shared" ref="AF21:AF52" si="0">+B21</f>
        <v>66</v>
      </c>
      <c r="AG21" s="34" t="str">
        <f t="shared" ref="AG21:AG52" si="1">+C21</f>
        <v>ACTIVO</v>
      </c>
      <c r="AH21" s="2" t="str">
        <f t="shared" ref="AH21:AH52" si="2">+S21</f>
        <v>Notas</v>
      </c>
      <c r="AI21" s="2">
        <f t="shared" ref="AI21:AI52" si="3">+Y21</f>
        <v>1900</v>
      </c>
      <c r="AJ21" s="2">
        <f t="shared" ref="AJ21:AJ52" si="4">+Z21</f>
        <v>1901</v>
      </c>
      <c r="AK21" s="2">
        <f t="shared" ref="AK21:AK52" si="5">+AA21</f>
        <v>1902</v>
      </c>
      <c r="AL21" s="2">
        <f t="shared" ref="AL21:AL52" si="6">+AB21</f>
        <v>1903</v>
      </c>
      <c r="AM21" s="2">
        <f t="shared" ref="AM21:AM84" si="7">+AC21</f>
        <v>1904</v>
      </c>
    </row>
    <row r="22" spans="1:39" ht="20.100000000000001" customHeight="1" x14ac:dyDescent="0.25">
      <c r="A22" s="1"/>
      <c r="B22" s="32">
        <v>67</v>
      </c>
      <c r="C22" s="106" t="s">
        <v>10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74"/>
      <c r="AD22" s="8"/>
      <c r="AE22" s="1"/>
      <c r="AF22" s="2">
        <f t="shared" si="0"/>
        <v>67</v>
      </c>
      <c r="AG22" s="34" t="str">
        <f t="shared" si="1"/>
        <v>Activo não corrente</v>
      </c>
      <c r="AH22" s="2">
        <f t="shared" si="2"/>
        <v>0</v>
      </c>
      <c r="AI22" s="2">
        <f t="shared" si="3"/>
        <v>0</v>
      </c>
      <c r="AJ22" s="2">
        <f t="shared" si="4"/>
        <v>0</v>
      </c>
      <c r="AK22" s="2">
        <f t="shared" si="5"/>
        <v>0</v>
      </c>
      <c r="AL22" s="2">
        <f t="shared" si="6"/>
        <v>0</v>
      </c>
      <c r="AM22" s="2">
        <f t="shared" si="7"/>
        <v>0</v>
      </c>
    </row>
    <row r="23" spans="1:39" ht="20.100000000000001" customHeight="1" x14ac:dyDescent="0.25">
      <c r="A23" s="1"/>
      <c r="B23" s="32">
        <v>68</v>
      </c>
      <c r="C23" s="92" t="s">
        <v>11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4"/>
      <c r="S23" s="127"/>
      <c r="T23" s="127"/>
      <c r="U23" s="127"/>
      <c r="V23" s="127"/>
      <c r="W23" s="127"/>
      <c r="X23" s="127"/>
      <c r="Y23" s="80"/>
      <c r="Z23" s="81"/>
      <c r="AA23" s="81"/>
      <c r="AB23" s="83"/>
      <c r="AC23" s="81"/>
      <c r="AD23" s="8"/>
      <c r="AE23" s="1"/>
      <c r="AF23" s="2">
        <f t="shared" si="0"/>
        <v>68</v>
      </c>
      <c r="AG23" s="34" t="str">
        <f t="shared" si="1"/>
        <v>activos fixos tangíveis</v>
      </c>
      <c r="AH23" s="2">
        <f t="shared" si="2"/>
        <v>0</v>
      </c>
      <c r="AI23" s="2">
        <f t="shared" si="3"/>
        <v>0</v>
      </c>
      <c r="AJ23" s="2">
        <f t="shared" si="4"/>
        <v>0</v>
      </c>
      <c r="AK23" s="2">
        <f t="shared" si="5"/>
        <v>0</v>
      </c>
      <c r="AL23" s="2">
        <f t="shared" si="6"/>
        <v>0</v>
      </c>
      <c r="AM23" s="2">
        <f t="shared" si="7"/>
        <v>0</v>
      </c>
    </row>
    <row r="24" spans="1:39" ht="20.100000000000001" customHeight="1" x14ac:dyDescent="0.25">
      <c r="A24" s="1"/>
      <c r="B24" s="32">
        <v>69</v>
      </c>
      <c r="C24" s="92" t="s">
        <v>12</v>
      </c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4"/>
      <c r="S24" s="127"/>
      <c r="T24" s="127"/>
      <c r="U24" s="127"/>
      <c r="V24" s="127"/>
      <c r="W24" s="127"/>
      <c r="X24" s="127"/>
      <c r="Y24" s="80"/>
      <c r="Z24" s="81"/>
      <c r="AA24" s="81"/>
      <c r="AB24" s="83"/>
      <c r="AC24" s="81"/>
      <c r="AD24" s="8"/>
      <c r="AE24" s="1"/>
      <c r="AF24" s="2">
        <f t="shared" si="0"/>
        <v>69</v>
      </c>
      <c r="AG24" s="34" t="str">
        <f t="shared" si="1"/>
        <v>Propriedades de investimento</v>
      </c>
      <c r="AH24" s="2">
        <f t="shared" si="2"/>
        <v>0</v>
      </c>
      <c r="AI24" s="2">
        <f t="shared" si="3"/>
        <v>0</v>
      </c>
      <c r="AJ24" s="2">
        <f t="shared" si="4"/>
        <v>0</v>
      </c>
      <c r="AK24" s="2">
        <f t="shared" si="5"/>
        <v>0</v>
      </c>
      <c r="AL24" s="2">
        <f t="shared" si="6"/>
        <v>0</v>
      </c>
      <c r="AM24" s="2">
        <f t="shared" si="7"/>
        <v>0</v>
      </c>
    </row>
    <row r="25" spans="1:39" ht="20.100000000000001" customHeight="1" x14ac:dyDescent="0.25">
      <c r="A25" s="1"/>
      <c r="B25" s="32">
        <v>70</v>
      </c>
      <c r="C25" s="92" t="s">
        <v>13</v>
      </c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4"/>
      <c r="S25" s="127"/>
      <c r="T25" s="127"/>
      <c r="U25" s="127"/>
      <c r="V25" s="127"/>
      <c r="W25" s="127"/>
      <c r="X25" s="127"/>
      <c r="Y25" s="80"/>
      <c r="Z25" s="81"/>
      <c r="AA25" s="81"/>
      <c r="AB25" s="83"/>
      <c r="AC25" s="81"/>
      <c r="AD25" s="8"/>
      <c r="AE25" s="1"/>
      <c r="AF25" s="2">
        <f t="shared" si="0"/>
        <v>70</v>
      </c>
      <c r="AG25" s="34" t="str">
        <f t="shared" si="1"/>
        <v>Goodwill</v>
      </c>
      <c r="AH25" s="2">
        <f t="shared" si="2"/>
        <v>0</v>
      </c>
      <c r="AI25" s="2">
        <f t="shared" si="3"/>
        <v>0</v>
      </c>
      <c r="AJ25" s="2">
        <f t="shared" si="4"/>
        <v>0</v>
      </c>
      <c r="AK25" s="2">
        <f t="shared" si="5"/>
        <v>0</v>
      </c>
      <c r="AL25" s="2">
        <f t="shared" si="6"/>
        <v>0</v>
      </c>
      <c r="AM25" s="2">
        <f t="shared" si="7"/>
        <v>0</v>
      </c>
    </row>
    <row r="26" spans="1:39" ht="20.100000000000001" customHeight="1" x14ac:dyDescent="0.25">
      <c r="A26" s="1"/>
      <c r="B26" s="32">
        <v>71</v>
      </c>
      <c r="C26" s="92" t="s">
        <v>14</v>
      </c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4"/>
      <c r="S26" s="127"/>
      <c r="T26" s="127"/>
      <c r="U26" s="127"/>
      <c r="V26" s="127"/>
      <c r="W26" s="127"/>
      <c r="X26" s="127"/>
      <c r="Y26" s="80"/>
      <c r="Z26" s="81"/>
      <c r="AA26" s="81"/>
      <c r="AB26" s="83"/>
      <c r="AC26" s="81"/>
      <c r="AD26" s="8"/>
      <c r="AE26" s="1"/>
      <c r="AF26" s="2">
        <f t="shared" si="0"/>
        <v>71</v>
      </c>
      <c r="AG26" s="34" t="str">
        <f t="shared" si="1"/>
        <v>Activos Intangíveis</v>
      </c>
      <c r="AH26" s="2">
        <f t="shared" si="2"/>
        <v>0</v>
      </c>
      <c r="AI26" s="2">
        <f t="shared" si="3"/>
        <v>0</v>
      </c>
      <c r="AJ26" s="2">
        <f t="shared" si="4"/>
        <v>0</v>
      </c>
      <c r="AK26" s="2">
        <f t="shared" si="5"/>
        <v>0</v>
      </c>
      <c r="AL26" s="2">
        <f t="shared" si="6"/>
        <v>0</v>
      </c>
      <c r="AM26" s="2">
        <f t="shared" si="7"/>
        <v>0</v>
      </c>
    </row>
    <row r="27" spans="1:39" ht="20.100000000000001" customHeight="1" x14ac:dyDescent="0.25">
      <c r="A27" s="1"/>
      <c r="B27" s="32">
        <v>72</v>
      </c>
      <c r="C27" s="92" t="s">
        <v>15</v>
      </c>
      <c r="D27" s="93"/>
      <c r="E27" s="93"/>
      <c r="F27" s="93"/>
      <c r="G27" s="93"/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4"/>
      <c r="S27" s="127"/>
      <c r="T27" s="127"/>
      <c r="U27" s="127"/>
      <c r="V27" s="127"/>
      <c r="W27" s="127"/>
      <c r="X27" s="127"/>
      <c r="Y27" s="80"/>
      <c r="Z27" s="81"/>
      <c r="AA27" s="81"/>
      <c r="AB27" s="83"/>
      <c r="AC27" s="81"/>
      <c r="AD27" s="8"/>
      <c r="AE27" s="1"/>
      <c r="AF27" s="2">
        <f t="shared" si="0"/>
        <v>72</v>
      </c>
      <c r="AG27" s="34" t="str">
        <f t="shared" si="1"/>
        <v>Activos biológicos</v>
      </c>
      <c r="AH27" s="2">
        <f t="shared" si="2"/>
        <v>0</v>
      </c>
      <c r="AI27" s="2">
        <f t="shared" si="3"/>
        <v>0</v>
      </c>
      <c r="AJ27" s="2">
        <f t="shared" si="4"/>
        <v>0</v>
      </c>
      <c r="AK27" s="2">
        <f t="shared" si="5"/>
        <v>0</v>
      </c>
      <c r="AL27" s="2">
        <f t="shared" si="6"/>
        <v>0</v>
      </c>
      <c r="AM27" s="2">
        <f t="shared" si="7"/>
        <v>0</v>
      </c>
    </row>
    <row r="28" spans="1:39" ht="20.100000000000001" customHeight="1" x14ac:dyDescent="0.25">
      <c r="A28" s="1"/>
      <c r="B28" s="32">
        <v>73</v>
      </c>
      <c r="C28" s="92" t="s">
        <v>16</v>
      </c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4"/>
      <c r="S28" s="127"/>
      <c r="T28" s="127"/>
      <c r="U28" s="127"/>
      <c r="V28" s="127"/>
      <c r="W28" s="127"/>
      <c r="X28" s="127"/>
      <c r="Y28" s="80"/>
      <c r="Z28" s="81"/>
      <c r="AA28" s="81"/>
      <c r="AB28" s="83"/>
      <c r="AC28" s="81"/>
      <c r="AD28" s="8"/>
      <c r="AE28" s="1"/>
      <c r="AF28" s="2">
        <f t="shared" si="0"/>
        <v>73</v>
      </c>
      <c r="AG28" s="34" t="str">
        <f t="shared" si="1"/>
        <v>Participações financeiras - método da equivalência patrimonial</v>
      </c>
      <c r="AH28" s="2">
        <f t="shared" si="2"/>
        <v>0</v>
      </c>
      <c r="AI28" s="2">
        <f t="shared" si="3"/>
        <v>0</v>
      </c>
      <c r="AJ28" s="2">
        <f t="shared" si="4"/>
        <v>0</v>
      </c>
      <c r="AK28" s="2">
        <f t="shared" si="5"/>
        <v>0</v>
      </c>
      <c r="AL28" s="2">
        <f t="shared" si="6"/>
        <v>0</v>
      </c>
      <c r="AM28" s="2">
        <f t="shared" si="7"/>
        <v>0</v>
      </c>
    </row>
    <row r="29" spans="1:39" ht="20.100000000000001" customHeight="1" x14ac:dyDescent="0.25">
      <c r="A29" s="1"/>
      <c r="B29" s="32">
        <v>74</v>
      </c>
      <c r="C29" s="92" t="s">
        <v>17</v>
      </c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4"/>
      <c r="S29" s="127"/>
      <c r="T29" s="127"/>
      <c r="U29" s="127"/>
      <c r="V29" s="127"/>
      <c r="W29" s="127"/>
      <c r="X29" s="127"/>
      <c r="Y29" s="80"/>
      <c r="Z29" s="81"/>
      <c r="AA29" s="81"/>
      <c r="AB29" s="83"/>
      <c r="AC29" s="81"/>
      <c r="AD29" s="8"/>
      <c r="AE29" s="1"/>
      <c r="AF29" s="2">
        <f t="shared" si="0"/>
        <v>74</v>
      </c>
      <c r="AG29" s="34" t="str">
        <f t="shared" si="1"/>
        <v>Participações financeiras - outros métodos</v>
      </c>
      <c r="AH29" s="2">
        <f t="shared" si="2"/>
        <v>0</v>
      </c>
      <c r="AI29" s="2">
        <f t="shared" si="3"/>
        <v>0</v>
      </c>
      <c r="AJ29" s="2">
        <f t="shared" si="4"/>
        <v>0</v>
      </c>
      <c r="AK29" s="2">
        <f t="shared" si="5"/>
        <v>0</v>
      </c>
      <c r="AL29" s="2">
        <f t="shared" si="6"/>
        <v>0</v>
      </c>
      <c r="AM29" s="2">
        <f t="shared" si="7"/>
        <v>0</v>
      </c>
    </row>
    <row r="30" spans="1:39" ht="20.100000000000001" customHeight="1" x14ac:dyDescent="0.25">
      <c r="A30" s="1"/>
      <c r="B30" s="32">
        <v>75</v>
      </c>
      <c r="C30" s="92" t="s">
        <v>18</v>
      </c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4"/>
      <c r="S30" s="127"/>
      <c r="T30" s="127"/>
      <c r="U30" s="127"/>
      <c r="V30" s="127"/>
      <c r="W30" s="127"/>
      <c r="X30" s="127"/>
      <c r="Y30" s="80"/>
      <c r="Z30" s="81"/>
      <c r="AA30" s="81"/>
      <c r="AB30" s="83"/>
      <c r="AC30" s="81"/>
      <c r="AD30" s="8"/>
      <c r="AE30" s="1"/>
      <c r="AF30" s="2">
        <f t="shared" si="0"/>
        <v>75</v>
      </c>
      <c r="AG30" s="34" t="str">
        <f t="shared" si="1"/>
        <v>Accionistas/sócios</v>
      </c>
      <c r="AH30" s="2">
        <f t="shared" si="2"/>
        <v>0</v>
      </c>
      <c r="AI30" s="2">
        <f t="shared" si="3"/>
        <v>0</v>
      </c>
      <c r="AJ30" s="2">
        <f t="shared" si="4"/>
        <v>0</v>
      </c>
      <c r="AK30" s="2">
        <f t="shared" si="5"/>
        <v>0</v>
      </c>
      <c r="AL30" s="2">
        <f t="shared" si="6"/>
        <v>0</v>
      </c>
      <c r="AM30" s="2">
        <f t="shared" si="7"/>
        <v>0</v>
      </c>
    </row>
    <row r="31" spans="1:39" ht="20.100000000000001" customHeight="1" x14ac:dyDescent="0.25">
      <c r="A31" s="1"/>
      <c r="B31" s="32">
        <v>76</v>
      </c>
      <c r="C31" s="92" t="s">
        <v>19</v>
      </c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4"/>
      <c r="S31" s="127"/>
      <c r="T31" s="127"/>
      <c r="U31" s="127"/>
      <c r="V31" s="127"/>
      <c r="W31" s="127"/>
      <c r="X31" s="127"/>
      <c r="Y31" s="80"/>
      <c r="Z31" s="81"/>
      <c r="AA31" s="81"/>
      <c r="AB31" s="83"/>
      <c r="AC31" s="81"/>
      <c r="AD31" s="8"/>
      <c r="AE31" s="1"/>
      <c r="AF31" s="2">
        <f t="shared" si="0"/>
        <v>76</v>
      </c>
      <c r="AG31" s="34" t="str">
        <f t="shared" si="1"/>
        <v>Outros activos financeiros</v>
      </c>
      <c r="AH31" s="2">
        <f t="shared" si="2"/>
        <v>0</v>
      </c>
      <c r="AI31" s="2">
        <f t="shared" si="3"/>
        <v>0</v>
      </c>
      <c r="AJ31" s="2">
        <f t="shared" si="4"/>
        <v>0</v>
      </c>
      <c r="AK31" s="2">
        <f t="shared" si="5"/>
        <v>0</v>
      </c>
      <c r="AL31" s="2">
        <f t="shared" si="6"/>
        <v>0</v>
      </c>
      <c r="AM31" s="2">
        <f t="shared" si="7"/>
        <v>0</v>
      </c>
    </row>
    <row r="32" spans="1:39" ht="20.100000000000001" customHeight="1" x14ac:dyDescent="0.25">
      <c r="A32" s="1"/>
      <c r="B32" s="32">
        <v>77</v>
      </c>
      <c r="C32" s="92" t="s">
        <v>20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4"/>
      <c r="S32" s="127"/>
      <c r="T32" s="127"/>
      <c r="U32" s="127"/>
      <c r="V32" s="127"/>
      <c r="W32" s="127"/>
      <c r="X32" s="127"/>
      <c r="Y32" s="80"/>
      <c r="Z32" s="81"/>
      <c r="AA32" s="81"/>
      <c r="AB32" s="83"/>
      <c r="AC32" s="81"/>
      <c r="AD32" s="8"/>
      <c r="AE32" s="1"/>
      <c r="AF32" s="2">
        <f t="shared" si="0"/>
        <v>77</v>
      </c>
      <c r="AG32" s="34" t="str">
        <f t="shared" si="1"/>
        <v>Activos por impostos diferidos</v>
      </c>
      <c r="AH32" s="2">
        <f t="shared" si="2"/>
        <v>0</v>
      </c>
      <c r="AI32" s="2">
        <f t="shared" si="3"/>
        <v>0</v>
      </c>
      <c r="AJ32" s="2">
        <f t="shared" si="4"/>
        <v>0</v>
      </c>
      <c r="AK32" s="2">
        <f t="shared" si="5"/>
        <v>0</v>
      </c>
      <c r="AL32" s="2">
        <f t="shared" si="6"/>
        <v>0</v>
      </c>
      <c r="AM32" s="2">
        <f t="shared" si="7"/>
        <v>0</v>
      </c>
    </row>
    <row r="33" spans="1:39" ht="20.100000000000001" customHeight="1" x14ac:dyDescent="0.25">
      <c r="A33" s="1"/>
      <c r="B33" s="32">
        <v>78</v>
      </c>
      <c r="C33" s="128" t="s">
        <v>21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30"/>
      <c r="S33" s="108"/>
      <c r="T33" s="108"/>
      <c r="U33" s="108"/>
      <c r="V33" s="108"/>
      <c r="W33" s="108"/>
      <c r="X33" s="108"/>
      <c r="Y33" s="66">
        <f>Y23+Y24+Y25+Y26+Y27+Y28+Y29+Y30+Y31+Y32</f>
        <v>0</v>
      </c>
      <c r="Z33" s="66">
        <f>Z23+Z24+Z25+Z26+Z27+Z28+Z29+Z30+Z31+Z32</f>
        <v>0</v>
      </c>
      <c r="AA33" s="66">
        <f>AA23+AA24+AA25+AA26+AA27+AA28+AA29+AA30+AA31+AA32</f>
        <v>0</v>
      </c>
      <c r="AB33" s="76">
        <f>AB23+AB24+AB25+AB26+AB27+AB28+AB29+AB30+AB31+AB32</f>
        <v>0</v>
      </c>
      <c r="AC33" s="66">
        <f>AC23+AC24+AC25+AC26+AC27+AC28+AC29+AC30+AC31+AC32</f>
        <v>0</v>
      </c>
      <c r="AD33" s="8"/>
      <c r="AE33" s="1"/>
      <c r="AF33" s="2">
        <f t="shared" si="0"/>
        <v>78</v>
      </c>
      <c r="AG33" s="34" t="str">
        <f t="shared" si="1"/>
        <v>Total do Activo não Corrente</v>
      </c>
      <c r="AH33" s="2">
        <f t="shared" si="2"/>
        <v>0</v>
      </c>
      <c r="AI33" s="2">
        <f t="shared" si="3"/>
        <v>0</v>
      </c>
      <c r="AJ33" s="2">
        <f t="shared" si="4"/>
        <v>0</v>
      </c>
      <c r="AK33" s="2">
        <f t="shared" si="5"/>
        <v>0</v>
      </c>
      <c r="AL33" s="2">
        <f t="shared" si="6"/>
        <v>0</v>
      </c>
      <c r="AM33" s="2">
        <f t="shared" si="7"/>
        <v>0</v>
      </c>
    </row>
    <row r="34" spans="1:39" ht="20.100000000000001" customHeight="1" x14ac:dyDescent="0.25">
      <c r="A34" s="1"/>
      <c r="B34" s="32">
        <v>79</v>
      </c>
      <c r="C34" s="106" t="s">
        <v>22</v>
      </c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74"/>
      <c r="AD34" s="8"/>
      <c r="AE34" s="1"/>
      <c r="AF34" s="2">
        <f t="shared" si="0"/>
        <v>79</v>
      </c>
      <c r="AG34" s="34" t="str">
        <f t="shared" si="1"/>
        <v>Activo corrente</v>
      </c>
      <c r="AH34" s="2">
        <f t="shared" si="2"/>
        <v>0</v>
      </c>
      <c r="AI34" s="2">
        <f t="shared" si="3"/>
        <v>0</v>
      </c>
      <c r="AJ34" s="2">
        <f t="shared" si="4"/>
        <v>0</v>
      </c>
      <c r="AK34" s="2">
        <f t="shared" si="5"/>
        <v>0</v>
      </c>
      <c r="AL34" s="2">
        <f t="shared" si="6"/>
        <v>0</v>
      </c>
      <c r="AM34" s="2">
        <f t="shared" si="7"/>
        <v>0</v>
      </c>
    </row>
    <row r="35" spans="1:39" ht="20.100000000000001" customHeight="1" x14ac:dyDescent="0.25">
      <c r="A35" s="1"/>
      <c r="B35" s="32">
        <v>80</v>
      </c>
      <c r="C35" s="92" t="s">
        <v>23</v>
      </c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4"/>
      <c r="S35" s="127"/>
      <c r="T35" s="127"/>
      <c r="U35" s="127"/>
      <c r="V35" s="127"/>
      <c r="W35" s="127"/>
      <c r="X35" s="127"/>
      <c r="Y35" s="80"/>
      <c r="Z35" s="81"/>
      <c r="AA35" s="81"/>
      <c r="AB35" s="83"/>
      <c r="AC35" s="81"/>
      <c r="AD35" s="8"/>
      <c r="AE35" s="1"/>
      <c r="AF35" s="2">
        <f t="shared" si="0"/>
        <v>80</v>
      </c>
      <c r="AG35" s="34" t="str">
        <f t="shared" si="1"/>
        <v xml:space="preserve">Inventários </v>
      </c>
      <c r="AH35" s="2">
        <f t="shared" si="2"/>
        <v>0</v>
      </c>
      <c r="AI35" s="2">
        <f t="shared" si="3"/>
        <v>0</v>
      </c>
      <c r="AJ35" s="2">
        <f t="shared" si="4"/>
        <v>0</v>
      </c>
      <c r="AK35" s="2">
        <f t="shared" si="5"/>
        <v>0</v>
      </c>
      <c r="AL35" s="2">
        <f t="shared" si="6"/>
        <v>0</v>
      </c>
      <c r="AM35" s="2">
        <f t="shared" si="7"/>
        <v>0</v>
      </c>
    </row>
    <row r="36" spans="1:39" ht="20.100000000000001" customHeight="1" x14ac:dyDescent="0.25">
      <c r="A36" s="1"/>
      <c r="B36" s="32">
        <v>81</v>
      </c>
      <c r="C36" s="92" t="s">
        <v>15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4"/>
      <c r="S36" s="127"/>
      <c r="T36" s="127"/>
      <c r="U36" s="127"/>
      <c r="V36" s="127"/>
      <c r="W36" s="127"/>
      <c r="X36" s="127"/>
      <c r="Y36" s="80"/>
      <c r="Z36" s="81"/>
      <c r="AA36" s="81"/>
      <c r="AB36" s="83"/>
      <c r="AC36" s="81"/>
      <c r="AD36" s="8"/>
      <c r="AE36" s="1"/>
      <c r="AF36" s="2">
        <f t="shared" si="0"/>
        <v>81</v>
      </c>
      <c r="AG36" s="34" t="str">
        <f t="shared" si="1"/>
        <v>Activos biológicos</v>
      </c>
      <c r="AH36" s="2">
        <f t="shared" si="2"/>
        <v>0</v>
      </c>
      <c r="AI36" s="2">
        <f t="shared" si="3"/>
        <v>0</v>
      </c>
      <c r="AJ36" s="2">
        <f t="shared" si="4"/>
        <v>0</v>
      </c>
      <c r="AK36" s="2">
        <f t="shared" si="5"/>
        <v>0</v>
      </c>
      <c r="AL36" s="2">
        <f t="shared" si="6"/>
        <v>0</v>
      </c>
      <c r="AM36" s="2">
        <f t="shared" si="7"/>
        <v>0</v>
      </c>
    </row>
    <row r="37" spans="1:39" ht="20.100000000000001" customHeight="1" x14ac:dyDescent="0.25">
      <c r="A37" s="1"/>
      <c r="B37" s="32">
        <v>82</v>
      </c>
      <c r="C37" s="92" t="s">
        <v>24</v>
      </c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4"/>
      <c r="S37" s="127"/>
      <c r="T37" s="127"/>
      <c r="U37" s="127"/>
      <c r="V37" s="127"/>
      <c r="W37" s="127"/>
      <c r="X37" s="127"/>
      <c r="Y37" s="80"/>
      <c r="Z37" s="81"/>
      <c r="AA37" s="81"/>
      <c r="AB37" s="83"/>
      <c r="AC37" s="81"/>
      <c r="AD37" s="8"/>
      <c r="AE37" s="1"/>
      <c r="AF37" s="2">
        <f t="shared" si="0"/>
        <v>82</v>
      </c>
      <c r="AG37" s="34" t="str">
        <f t="shared" si="1"/>
        <v>Clientes</v>
      </c>
      <c r="AH37" s="2">
        <f t="shared" si="2"/>
        <v>0</v>
      </c>
      <c r="AI37" s="2">
        <f t="shared" si="3"/>
        <v>0</v>
      </c>
      <c r="AJ37" s="2">
        <f t="shared" si="4"/>
        <v>0</v>
      </c>
      <c r="AK37" s="2">
        <f t="shared" si="5"/>
        <v>0</v>
      </c>
      <c r="AL37" s="2">
        <f t="shared" si="6"/>
        <v>0</v>
      </c>
      <c r="AM37" s="2">
        <f t="shared" si="7"/>
        <v>0</v>
      </c>
    </row>
    <row r="38" spans="1:39" ht="20.100000000000001" customHeight="1" x14ac:dyDescent="0.25">
      <c r="A38" s="1"/>
      <c r="B38" s="32">
        <v>83</v>
      </c>
      <c r="C38" s="92" t="s">
        <v>25</v>
      </c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4"/>
      <c r="S38" s="127"/>
      <c r="T38" s="127"/>
      <c r="U38" s="127"/>
      <c r="V38" s="127"/>
      <c r="W38" s="127"/>
      <c r="X38" s="127"/>
      <c r="Y38" s="80"/>
      <c r="Z38" s="81"/>
      <c r="AA38" s="81"/>
      <c r="AB38" s="83"/>
      <c r="AC38" s="81"/>
      <c r="AD38" s="8"/>
      <c r="AE38" s="1"/>
      <c r="AF38" s="2">
        <f t="shared" si="0"/>
        <v>83</v>
      </c>
      <c r="AG38" s="34" t="str">
        <f t="shared" si="1"/>
        <v>Adiantamentos a fornecedores</v>
      </c>
      <c r="AH38" s="2">
        <f t="shared" si="2"/>
        <v>0</v>
      </c>
      <c r="AI38" s="2">
        <f t="shared" si="3"/>
        <v>0</v>
      </c>
      <c r="AJ38" s="2">
        <f t="shared" si="4"/>
        <v>0</v>
      </c>
      <c r="AK38" s="2">
        <f t="shared" si="5"/>
        <v>0</v>
      </c>
      <c r="AL38" s="2">
        <f t="shared" si="6"/>
        <v>0</v>
      </c>
      <c r="AM38" s="2">
        <f t="shared" si="7"/>
        <v>0</v>
      </c>
    </row>
    <row r="39" spans="1:39" ht="20.100000000000001" customHeight="1" x14ac:dyDescent="0.25">
      <c r="A39" s="1"/>
      <c r="B39" s="32">
        <v>84</v>
      </c>
      <c r="C39" s="92" t="s">
        <v>26</v>
      </c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4"/>
      <c r="S39" s="127"/>
      <c r="T39" s="127"/>
      <c r="U39" s="127"/>
      <c r="V39" s="127"/>
      <c r="W39" s="127"/>
      <c r="X39" s="127"/>
      <c r="Y39" s="80"/>
      <c r="Z39" s="81"/>
      <c r="AA39" s="81"/>
      <c r="AB39" s="83"/>
      <c r="AC39" s="81"/>
      <c r="AD39" s="8"/>
      <c r="AE39" s="1"/>
      <c r="AF39" s="2">
        <f t="shared" si="0"/>
        <v>84</v>
      </c>
      <c r="AG39" s="34" t="str">
        <f t="shared" si="1"/>
        <v>Estado e outros entes públicos</v>
      </c>
      <c r="AH39" s="2">
        <f t="shared" si="2"/>
        <v>0</v>
      </c>
      <c r="AI39" s="2">
        <f t="shared" si="3"/>
        <v>0</v>
      </c>
      <c r="AJ39" s="2">
        <f t="shared" si="4"/>
        <v>0</v>
      </c>
      <c r="AK39" s="2">
        <f t="shared" si="5"/>
        <v>0</v>
      </c>
      <c r="AL39" s="2">
        <f t="shared" si="6"/>
        <v>0</v>
      </c>
      <c r="AM39" s="2">
        <f t="shared" si="7"/>
        <v>0</v>
      </c>
    </row>
    <row r="40" spans="1:39" ht="20.100000000000001" customHeight="1" x14ac:dyDescent="0.25">
      <c r="A40" s="1"/>
      <c r="B40" s="32">
        <v>85</v>
      </c>
      <c r="C40" s="92" t="s">
        <v>18</v>
      </c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4"/>
      <c r="S40" s="127"/>
      <c r="T40" s="127"/>
      <c r="U40" s="127"/>
      <c r="V40" s="127"/>
      <c r="W40" s="127"/>
      <c r="X40" s="127"/>
      <c r="Y40" s="80"/>
      <c r="Z40" s="81"/>
      <c r="AA40" s="81"/>
      <c r="AB40" s="83"/>
      <c r="AC40" s="81"/>
      <c r="AD40" s="8"/>
      <c r="AE40" s="1"/>
      <c r="AF40" s="2">
        <f t="shared" si="0"/>
        <v>85</v>
      </c>
      <c r="AG40" s="34" t="str">
        <f t="shared" si="1"/>
        <v>Accionistas/sócios</v>
      </c>
      <c r="AH40" s="2">
        <f t="shared" si="2"/>
        <v>0</v>
      </c>
      <c r="AI40" s="2">
        <f t="shared" si="3"/>
        <v>0</v>
      </c>
      <c r="AJ40" s="2">
        <f t="shared" si="4"/>
        <v>0</v>
      </c>
      <c r="AK40" s="2">
        <f t="shared" si="5"/>
        <v>0</v>
      </c>
      <c r="AL40" s="2">
        <f t="shared" si="6"/>
        <v>0</v>
      </c>
      <c r="AM40" s="2">
        <f t="shared" si="7"/>
        <v>0</v>
      </c>
    </row>
    <row r="41" spans="1:39" ht="20.100000000000001" customHeight="1" x14ac:dyDescent="0.25">
      <c r="A41" s="1"/>
      <c r="B41" s="32">
        <v>86</v>
      </c>
      <c r="C41" s="92" t="s">
        <v>27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4"/>
      <c r="S41" s="127"/>
      <c r="T41" s="127"/>
      <c r="U41" s="127"/>
      <c r="V41" s="127"/>
      <c r="W41" s="127"/>
      <c r="X41" s="127"/>
      <c r="Y41" s="80"/>
      <c r="Z41" s="81"/>
      <c r="AA41" s="81"/>
      <c r="AB41" s="83"/>
      <c r="AC41" s="81"/>
      <c r="AD41" s="8"/>
      <c r="AE41" s="1"/>
      <c r="AF41" s="2">
        <f t="shared" si="0"/>
        <v>86</v>
      </c>
      <c r="AG41" s="34" t="str">
        <f t="shared" si="1"/>
        <v>Outras contas a receber</v>
      </c>
      <c r="AH41" s="2">
        <f t="shared" si="2"/>
        <v>0</v>
      </c>
      <c r="AI41" s="2">
        <f t="shared" si="3"/>
        <v>0</v>
      </c>
      <c r="AJ41" s="2">
        <f t="shared" si="4"/>
        <v>0</v>
      </c>
      <c r="AK41" s="2">
        <f t="shared" si="5"/>
        <v>0</v>
      </c>
      <c r="AL41" s="2">
        <f t="shared" si="6"/>
        <v>0</v>
      </c>
      <c r="AM41" s="2">
        <f t="shared" si="7"/>
        <v>0</v>
      </c>
    </row>
    <row r="42" spans="1:39" ht="20.100000000000001" customHeight="1" x14ac:dyDescent="0.25">
      <c r="A42" s="1"/>
      <c r="B42" s="32">
        <v>87</v>
      </c>
      <c r="C42" s="92" t="s">
        <v>28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  <c r="S42" s="127"/>
      <c r="T42" s="127"/>
      <c r="U42" s="127"/>
      <c r="V42" s="127"/>
      <c r="W42" s="127"/>
      <c r="X42" s="127"/>
      <c r="Y42" s="80"/>
      <c r="Z42" s="81"/>
      <c r="AA42" s="81"/>
      <c r="AB42" s="83"/>
      <c r="AC42" s="81"/>
      <c r="AD42" s="8"/>
      <c r="AE42" s="1"/>
      <c r="AF42" s="2">
        <f t="shared" si="0"/>
        <v>87</v>
      </c>
      <c r="AG42" s="34" t="str">
        <f t="shared" si="1"/>
        <v>Diferimentos</v>
      </c>
      <c r="AH42" s="2">
        <f t="shared" si="2"/>
        <v>0</v>
      </c>
      <c r="AI42" s="2">
        <f t="shared" si="3"/>
        <v>0</v>
      </c>
      <c r="AJ42" s="2">
        <f t="shared" si="4"/>
        <v>0</v>
      </c>
      <c r="AK42" s="2">
        <f t="shared" si="5"/>
        <v>0</v>
      </c>
      <c r="AL42" s="2">
        <f t="shared" si="6"/>
        <v>0</v>
      </c>
      <c r="AM42" s="2">
        <f t="shared" si="7"/>
        <v>0</v>
      </c>
    </row>
    <row r="43" spans="1:39" ht="20.100000000000001" customHeight="1" x14ac:dyDescent="0.25">
      <c r="A43" s="1"/>
      <c r="B43" s="32">
        <v>88</v>
      </c>
      <c r="C43" s="92" t="s">
        <v>29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4"/>
      <c r="S43" s="127"/>
      <c r="T43" s="127"/>
      <c r="U43" s="127"/>
      <c r="V43" s="127"/>
      <c r="W43" s="127"/>
      <c r="X43" s="127"/>
      <c r="Y43" s="80"/>
      <c r="Z43" s="81"/>
      <c r="AA43" s="81"/>
      <c r="AB43" s="83"/>
      <c r="AC43" s="81"/>
      <c r="AD43" s="8"/>
      <c r="AE43" s="1"/>
      <c r="AF43" s="2">
        <f t="shared" si="0"/>
        <v>88</v>
      </c>
      <c r="AG43" s="34" t="str">
        <f t="shared" si="1"/>
        <v>Activos financeiros detidos para negociação</v>
      </c>
      <c r="AH43" s="2">
        <f t="shared" si="2"/>
        <v>0</v>
      </c>
      <c r="AI43" s="2">
        <f t="shared" si="3"/>
        <v>0</v>
      </c>
      <c r="AJ43" s="2">
        <f t="shared" si="4"/>
        <v>0</v>
      </c>
      <c r="AK43" s="2">
        <f t="shared" si="5"/>
        <v>0</v>
      </c>
      <c r="AL43" s="2">
        <f t="shared" si="6"/>
        <v>0</v>
      </c>
      <c r="AM43" s="2">
        <f t="shared" si="7"/>
        <v>0</v>
      </c>
    </row>
    <row r="44" spans="1:39" ht="20.100000000000001" customHeight="1" x14ac:dyDescent="0.25">
      <c r="A44" s="1"/>
      <c r="B44" s="32">
        <v>89</v>
      </c>
      <c r="C44" s="92" t="s">
        <v>19</v>
      </c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4"/>
      <c r="S44" s="127"/>
      <c r="T44" s="127"/>
      <c r="U44" s="127"/>
      <c r="V44" s="127"/>
      <c r="W44" s="127"/>
      <c r="X44" s="127"/>
      <c r="Y44" s="80"/>
      <c r="Z44" s="81"/>
      <c r="AA44" s="81"/>
      <c r="AB44" s="83"/>
      <c r="AC44" s="81"/>
      <c r="AD44" s="8"/>
      <c r="AE44" s="1"/>
      <c r="AF44" s="2">
        <f t="shared" si="0"/>
        <v>89</v>
      </c>
      <c r="AG44" s="34" t="str">
        <f t="shared" si="1"/>
        <v>Outros activos financeiros</v>
      </c>
      <c r="AH44" s="2">
        <f t="shared" si="2"/>
        <v>0</v>
      </c>
      <c r="AI44" s="2">
        <f t="shared" si="3"/>
        <v>0</v>
      </c>
      <c r="AJ44" s="2">
        <f t="shared" si="4"/>
        <v>0</v>
      </c>
      <c r="AK44" s="2">
        <f t="shared" si="5"/>
        <v>0</v>
      </c>
      <c r="AL44" s="2">
        <f t="shared" si="6"/>
        <v>0</v>
      </c>
      <c r="AM44" s="2">
        <f t="shared" si="7"/>
        <v>0</v>
      </c>
    </row>
    <row r="45" spans="1:39" ht="20.100000000000001" customHeight="1" x14ac:dyDescent="0.25">
      <c r="A45" s="1"/>
      <c r="B45" s="32">
        <v>90</v>
      </c>
      <c r="C45" s="92" t="s">
        <v>30</v>
      </c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4"/>
      <c r="S45" s="127"/>
      <c r="T45" s="127"/>
      <c r="U45" s="127"/>
      <c r="V45" s="127"/>
      <c r="W45" s="127"/>
      <c r="X45" s="127"/>
      <c r="Y45" s="80"/>
      <c r="Z45" s="81"/>
      <c r="AA45" s="81"/>
      <c r="AB45" s="83"/>
      <c r="AC45" s="81"/>
      <c r="AD45" s="8"/>
      <c r="AE45" s="1"/>
      <c r="AF45" s="2">
        <f t="shared" si="0"/>
        <v>90</v>
      </c>
      <c r="AG45" s="34" t="str">
        <f t="shared" si="1"/>
        <v>Activos não correntes detidos para venda</v>
      </c>
      <c r="AH45" s="2">
        <f t="shared" si="2"/>
        <v>0</v>
      </c>
      <c r="AI45" s="2">
        <f t="shared" si="3"/>
        <v>0</v>
      </c>
      <c r="AJ45" s="2">
        <f t="shared" si="4"/>
        <v>0</v>
      </c>
      <c r="AK45" s="2">
        <f t="shared" si="5"/>
        <v>0</v>
      </c>
      <c r="AL45" s="2">
        <f t="shared" si="6"/>
        <v>0</v>
      </c>
      <c r="AM45" s="2">
        <f t="shared" si="7"/>
        <v>0</v>
      </c>
    </row>
    <row r="46" spans="1:39" ht="20.100000000000001" customHeight="1" x14ac:dyDescent="0.25">
      <c r="A46" s="1"/>
      <c r="B46" s="32">
        <v>91</v>
      </c>
      <c r="C46" s="92" t="s">
        <v>31</v>
      </c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4"/>
      <c r="S46" s="127"/>
      <c r="T46" s="127"/>
      <c r="U46" s="127"/>
      <c r="V46" s="127"/>
      <c r="W46" s="127"/>
      <c r="X46" s="127"/>
      <c r="Y46" s="80"/>
      <c r="Z46" s="81"/>
      <c r="AA46" s="81"/>
      <c r="AB46" s="83"/>
      <c r="AC46" s="81"/>
      <c r="AD46" s="8"/>
      <c r="AE46" s="1"/>
      <c r="AF46" s="2">
        <f t="shared" si="0"/>
        <v>91</v>
      </c>
      <c r="AG46" s="34" t="str">
        <f t="shared" si="1"/>
        <v>Caixa e depósitos bancários</v>
      </c>
      <c r="AH46" s="2">
        <f t="shared" si="2"/>
        <v>0</v>
      </c>
      <c r="AI46" s="2">
        <f t="shared" si="3"/>
        <v>0</v>
      </c>
      <c r="AJ46" s="2">
        <f t="shared" si="4"/>
        <v>0</v>
      </c>
      <c r="AK46" s="2">
        <f t="shared" si="5"/>
        <v>0</v>
      </c>
      <c r="AL46" s="2">
        <f t="shared" si="6"/>
        <v>0</v>
      </c>
      <c r="AM46" s="2">
        <f t="shared" si="7"/>
        <v>0</v>
      </c>
    </row>
    <row r="47" spans="1:39" ht="20.100000000000001" customHeight="1" x14ac:dyDescent="0.25">
      <c r="A47" s="1"/>
      <c r="B47" s="32">
        <v>92</v>
      </c>
      <c r="C47" s="128" t="s">
        <v>32</v>
      </c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30"/>
      <c r="S47" s="108"/>
      <c r="T47" s="108"/>
      <c r="U47" s="108"/>
      <c r="V47" s="108"/>
      <c r="W47" s="108"/>
      <c r="X47" s="108"/>
      <c r="Y47" s="66">
        <f>Y35+Y36+Y37+Y38+Y39+Y40+Y41+Y42+Y43+Y44+Y45+Y46</f>
        <v>0</v>
      </c>
      <c r="Z47" s="66">
        <f>Z35+Z36+Z37+Z38+Z39+Z40+Z41+Z42+Z43+Z44+Z45+Z46</f>
        <v>0</v>
      </c>
      <c r="AA47" s="66">
        <f>AA35+AA36+AA37+AA38+AA39+AA40+AA41+AA42+AA43+AA44+AA45+AA46</f>
        <v>0</v>
      </c>
      <c r="AB47" s="76">
        <f>AB35+AB36+AB37+AB38+AB39+AB40+AB41+AB42+AB43+AB44+AB45+AB46</f>
        <v>0</v>
      </c>
      <c r="AC47" s="66">
        <f>AC35+AC36+AC37+AC38+AC39+AC40+AC41+AC42+AC43+AC44+AC45+AC46</f>
        <v>0</v>
      </c>
      <c r="AD47" s="8"/>
      <c r="AE47" s="1"/>
      <c r="AF47" s="2">
        <f t="shared" si="0"/>
        <v>92</v>
      </c>
      <c r="AG47" s="34" t="str">
        <f t="shared" si="1"/>
        <v>Total do Activo Corrente</v>
      </c>
      <c r="AH47" s="2">
        <f t="shared" si="2"/>
        <v>0</v>
      </c>
      <c r="AI47" s="2">
        <f t="shared" si="3"/>
        <v>0</v>
      </c>
      <c r="AJ47" s="2">
        <f t="shared" si="4"/>
        <v>0</v>
      </c>
      <c r="AK47" s="2">
        <f t="shared" si="5"/>
        <v>0</v>
      </c>
      <c r="AL47" s="2">
        <f t="shared" si="6"/>
        <v>0</v>
      </c>
      <c r="AM47" s="2">
        <f t="shared" si="7"/>
        <v>0</v>
      </c>
    </row>
    <row r="48" spans="1:39" ht="20.100000000000001" customHeight="1" x14ac:dyDescent="0.25">
      <c r="A48" s="1"/>
      <c r="B48" s="32">
        <v>93</v>
      </c>
      <c r="C48" s="101" t="s">
        <v>33</v>
      </c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3"/>
      <c r="S48" s="108"/>
      <c r="T48" s="108"/>
      <c r="U48" s="108"/>
      <c r="V48" s="108"/>
      <c r="W48" s="108"/>
      <c r="X48" s="108"/>
      <c r="Y48" s="66">
        <f>+Y33+Y47</f>
        <v>0</v>
      </c>
      <c r="Z48" s="66">
        <f>+Z33+Z47</f>
        <v>0</v>
      </c>
      <c r="AA48" s="66">
        <f>+AA33+AA47</f>
        <v>0</v>
      </c>
      <c r="AB48" s="76">
        <f>+AB33+AB47</f>
        <v>0</v>
      </c>
      <c r="AC48" s="66">
        <f>+AC33+AC47</f>
        <v>0</v>
      </c>
      <c r="AD48" s="8"/>
      <c r="AE48" s="1"/>
      <c r="AF48" s="2">
        <f t="shared" si="0"/>
        <v>93</v>
      </c>
      <c r="AG48" s="34" t="str">
        <f t="shared" si="1"/>
        <v>TOTAL DO ACTIVO</v>
      </c>
      <c r="AH48" s="2">
        <f t="shared" si="2"/>
        <v>0</v>
      </c>
      <c r="AI48" s="2">
        <f t="shared" si="3"/>
        <v>0</v>
      </c>
      <c r="AJ48" s="2">
        <f t="shared" si="4"/>
        <v>0</v>
      </c>
      <c r="AK48" s="2">
        <f t="shared" si="5"/>
        <v>0</v>
      </c>
      <c r="AL48" s="2">
        <f t="shared" si="6"/>
        <v>0</v>
      </c>
      <c r="AM48" s="2">
        <f t="shared" si="7"/>
        <v>0</v>
      </c>
    </row>
    <row r="49" spans="1:39" ht="20.100000000000001" customHeight="1" x14ac:dyDescent="0.25">
      <c r="A49" s="1"/>
      <c r="B49" s="32">
        <v>94</v>
      </c>
      <c r="C49" s="106" t="s">
        <v>34</v>
      </c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74"/>
      <c r="AD49" s="8"/>
      <c r="AE49" s="1"/>
      <c r="AF49" s="2">
        <f t="shared" si="0"/>
        <v>94</v>
      </c>
      <c r="AG49" s="34" t="str">
        <f t="shared" si="1"/>
        <v>CAPITAL PRÓPRIO E PASSIVO</v>
      </c>
      <c r="AH49" s="2">
        <f t="shared" si="2"/>
        <v>0</v>
      </c>
      <c r="AI49" s="2">
        <f t="shared" si="3"/>
        <v>0</v>
      </c>
      <c r="AJ49" s="2">
        <f t="shared" si="4"/>
        <v>0</v>
      </c>
      <c r="AK49" s="2">
        <f t="shared" si="5"/>
        <v>0</v>
      </c>
      <c r="AL49" s="2">
        <f t="shared" si="6"/>
        <v>0</v>
      </c>
      <c r="AM49" s="2">
        <f t="shared" si="7"/>
        <v>0</v>
      </c>
    </row>
    <row r="50" spans="1:39" ht="20.100000000000001" customHeight="1" x14ac:dyDescent="0.25">
      <c r="A50" s="1"/>
      <c r="B50" s="32">
        <v>95</v>
      </c>
      <c r="C50" s="106" t="s">
        <v>35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74"/>
      <c r="AD50" s="8"/>
      <c r="AE50" s="1"/>
      <c r="AF50" s="2">
        <f t="shared" si="0"/>
        <v>95</v>
      </c>
      <c r="AG50" s="34" t="str">
        <f t="shared" si="1"/>
        <v xml:space="preserve">CAPITAL PRÓPRIO  </v>
      </c>
      <c r="AH50" s="2">
        <f t="shared" si="2"/>
        <v>0</v>
      </c>
      <c r="AI50" s="2">
        <f t="shared" si="3"/>
        <v>0</v>
      </c>
      <c r="AJ50" s="2">
        <f t="shared" si="4"/>
        <v>0</v>
      </c>
      <c r="AK50" s="2">
        <f t="shared" si="5"/>
        <v>0</v>
      </c>
      <c r="AL50" s="2">
        <f t="shared" si="6"/>
        <v>0</v>
      </c>
      <c r="AM50" s="2">
        <f t="shared" si="7"/>
        <v>0</v>
      </c>
    </row>
    <row r="51" spans="1:39" ht="20.100000000000001" customHeight="1" x14ac:dyDescent="0.25">
      <c r="A51" s="1"/>
      <c r="B51" s="32">
        <v>96</v>
      </c>
      <c r="C51" s="92" t="s">
        <v>36</v>
      </c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4"/>
      <c r="S51" s="127"/>
      <c r="T51" s="127"/>
      <c r="U51" s="127"/>
      <c r="V51" s="127"/>
      <c r="W51" s="127"/>
      <c r="X51" s="127"/>
      <c r="Y51" s="80"/>
      <c r="Z51" s="81"/>
      <c r="AA51" s="81"/>
      <c r="AB51" s="83"/>
      <c r="AC51" s="81"/>
      <c r="AD51" s="8"/>
      <c r="AE51" s="1"/>
      <c r="AF51" s="2">
        <f t="shared" si="0"/>
        <v>96</v>
      </c>
      <c r="AG51" s="34" t="str">
        <f t="shared" si="1"/>
        <v>Capital realizado</v>
      </c>
      <c r="AH51" s="2">
        <f t="shared" si="2"/>
        <v>0</v>
      </c>
      <c r="AI51" s="2">
        <f t="shared" si="3"/>
        <v>0</v>
      </c>
      <c r="AJ51" s="2">
        <f t="shared" si="4"/>
        <v>0</v>
      </c>
      <c r="AK51" s="2">
        <f t="shared" si="5"/>
        <v>0</v>
      </c>
      <c r="AL51" s="2">
        <f t="shared" si="6"/>
        <v>0</v>
      </c>
      <c r="AM51" s="2">
        <f t="shared" si="7"/>
        <v>0</v>
      </c>
    </row>
    <row r="52" spans="1:39" ht="20.100000000000001" customHeight="1" x14ac:dyDescent="0.25">
      <c r="A52" s="1"/>
      <c r="B52" s="32">
        <v>97</v>
      </c>
      <c r="C52" s="92" t="s">
        <v>37</v>
      </c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4"/>
      <c r="S52" s="127"/>
      <c r="T52" s="127"/>
      <c r="U52" s="127"/>
      <c r="V52" s="127"/>
      <c r="W52" s="127"/>
      <c r="X52" s="127"/>
      <c r="Y52" s="80"/>
      <c r="Z52" s="81"/>
      <c r="AA52" s="81"/>
      <c r="AB52" s="83"/>
      <c r="AC52" s="81"/>
      <c r="AD52" s="8"/>
      <c r="AE52" s="1"/>
      <c r="AF52" s="2">
        <f t="shared" si="0"/>
        <v>97</v>
      </c>
      <c r="AG52" s="34" t="str">
        <f t="shared" si="1"/>
        <v xml:space="preserve">Acções (quotas) próprias </v>
      </c>
      <c r="AH52" s="2">
        <f t="shared" si="2"/>
        <v>0</v>
      </c>
      <c r="AI52" s="2">
        <f t="shared" si="3"/>
        <v>0</v>
      </c>
      <c r="AJ52" s="2">
        <f t="shared" si="4"/>
        <v>0</v>
      </c>
      <c r="AK52" s="2">
        <f t="shared" si="5"/>
        <v>0</v>
      </c>
      <c r="AL52" s="2">
        <f t="shared" si="6"/>
        <v>0</v>
      </c>
      <c r="AM52" s="2">
        <f t="shared" si="7"/>
        <v>0</v>
      </c>
    </row>
    <row r="53" spans="1:39" ht="20.100000000000001" customHeight="1" x14ac:dyDescent="0.25">
      <c r="A53" s="1"/>
      <c r="B53" s="32">
        <v>98</v>
      </c>
      <c r="C53" s="92" t="s">
        <v>38</v>
      </c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4"/>
      <c r="S53" s="127"/>
      <c r="T53" s="127"/>
      <c r="U53" s="127"/>
      <c r="V53" s="127"/>
      <c r="W53" s="127"/>
      <c r="X53" s="127"/>
      <c r="Y53" s="80"/>
      <c r="Z53" s="81"/>
      <c r="AA53" s="81"/>
      <c r="AB53" s="83"/>
      <c r="AC53" s="81"/>
      <c r="AD53" s="8"/>
      <c r="AE53" s="1"/>
      <c r="AF53" s="2">
        <f t="shared" ref="AF53:AF85" si="8">+B53</f>
        <v>98</v>
      </c>
      <c r="AG53" s="34" t="str">
        <f t="shared" ref="AG53:AG85" si="9">+C53</f>
        <v>Outros instrumentos de capital próprio</v>
      </c>
      <c r="AH53" s="2">
        <f t="shared" ref="AH53:AH85" si="10">+S53</f>
        <v>0</v>
      </c>
      <c r="AI53" s="2">
        <f t="shared" ref="AI53:AI85" si="11">+Y53</f>
        <v>0</v>
      </c>
      <c r="AJ53" s="2">
        <f t="shared" ref="AJ53:AJ85" si="12">+Z53</f>
        <v>0</v>
      </c>
      <c r="AK53" s="2">
        <f t="shared" ref="AK53:AK85" si="13">+AA53</f>
        <v>0</v>
      </c>
      <c r="AL53" s="2">
        <f t="shared" ref="AL53:AL85" si="14">+AB53</f>
        <v>0</v>
      </c>
      <c r="AM53" s="2">
        <f t="shared" si="7"/>
        <v>0</v>
      </c>
    </row>
    <row r="54" spans="1:39" ht="20.100000000000001" customHeight="1" x14ac:dyDescent="0.25">
      <c r="A54" s="1"/>
      <c r="B54" s="32">
        <v>99</v>
      </c>
      <c r="C54" s="92" t="s">
        <v>39</v>
      </c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4"/>
      <c r="S54" s="127"/>
      <c r="T54" s="127"/>
      <c r="U54" s="127"/>
      <c r="V54" s="127"/>
      <c r="W54" s="127"/>
      <c r="X54" s="127"/>
      <c r="Y54" s="80"/>
      <c r="Z54" s="81"/>
      <c r="AA54" s="81"/>
      <c r="AB54" s="83"/>
      <c r="AC54" s="81"/>
      <c r="AD54" s="8"/>
      <c r="AE54" s="1"/>
      <c r="AF54" s="2">
        <f t="shared" si="8"/>
        <v>99</v>
      </c>
      <c r="AG54" s="34" t="str">
        <f t="shared" si="9"/>
        <v>Prémios de emissão</v>
      </c>
      <c r="AH54" s="2">
        <f t="shared" si="10"/>
        <v>0</v>
      </c>
      <c r="AI54" s="2">
        <f t="shared" si="11"/>
        <v>0</v>
      </c>
      <c r="AJ54" s="2">
        <f t="shared" si="12"/>
        <v>0</v>
      </c>
      <c r="AK54" s="2">
        <f t="shared" si="13"/>
        <v>0</v>
      </c>
      <c r="AL54" s="2">
        <f t="shared" si="14"/>
        <v>0</v>
      </c>
      <c r="AM54" s="2">
        <f t="shared" si="7"/>
        <v>0</v>
      </c>
    </row>
    <row r="55" spans="1:39" ht="20.100000000000001" customHeight="1" x14ac:dyDescent="0.25">
      <c r="A55" s="1"/>
      <c r="B55" s="32">
        <v>100</v>
      </c>
      <c r="C55" s="92" t="s">
        <v>40</v>
      </c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4"/>
      <c r="S55" s="127"/>
      <c r="T55" s="127"/>
      <c r="U55" s="127"/>
      <c r="V55" s="127"/>
      <c r="W55" s="127"/>
      <c r="X55" s="127"/>
      <c r="Y55" s="80"/>
      <c r="Z55" s="81"/>
      <c r="AA55" s="81"/>
      <c r="AB55" s="83"/>
      <c r="AC55" s="81"/>
      <c r="AD55" s="8"/>
      <c r="AE55" s="1"/>
      <c r="AF55" s="2">
        <f t="shared" si="8"/>
        <v>100</v>
      </c>
      <c r="AG55" s="34" t="str">
        <f t="shared" si="9"/>
        <v>Reservas legais</v>
      </c>
      <c r="AH55" s="2">
        <f t="shared" si="10"/>
        <v>0</v>
      </c>
      <c r="AI55" s="2">
        <f t="shared" si="11"/>
        <v>0</v>
      </c>
      <c r="AJ55" s="2">
        <f t="shared" si="12"/>
        <v>0</v>
      </c>
      <c r="AK55" s="2">
        <f t="shared" si="13"/>
        <v>0</v>
      </c>
      <c r="AL55" s="2">
        <f t="shared" si="14"/>
        <v>0</v>
      </c>
      <c r="AM55" s="2">
        <f t="shared" si="7"/>
        <v>0</v>
      </c>
    </row>
    <row r="56" spans="1:39" ht="20.100000000000001" customHeight="1" x14ac:dyDescent="0.25">
      <c r="A56" s="1"/>
      <c r="B56" s="32">
        <v>101</v>
      </c>
      <c r="C56" s="92" t="s">
        <v>41</v>
      </c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4"/>
      <c r="S56" s="127"/>
      <c r="T56" s="127"/>
      <c r="U56" s="127"/>
      <c r="V56" s="127"/>
      <c r="W56" s="127"/>
      <c r="X56" s="127"/>
      <c r="Y56" s="80"/>
      <c r="Z56" s="81"/>
      <c r="AA56" s="81"/>
      <c r="AB56" s="83"/>
      <c r="AC56" s="81"/>
      <c r="AD56" s="8"/>
      <c r="AE56" s="1"/>
      <c r="AF56" s="2">
        <f t="shared" si="8"/>
        <v>101</v>
      </c>
      <c r="AG56" s="34" t="str">
        <f t="shared" si="9"/>
        <v>Outras reservas</v>
      </c>
      <c r="AH56" s="2">
        <f t="shared" si="10"/>
        <v>0</v>
      </c>
      <c r="AI56" s="2">
        <f t="shared" si="11"/>
        <v>0</v>
      </c>
      <c r="AJ56" s="2">
        <f t="shared" si="12"/>
        <v>0</v>
      </c>
      <c r="AK56" s="2">
        <f t="shared" si="13"/>
        <v>0</v>
      </c>
      <c r="AL56" s="2">
        <f t="shared" si="14"/>
        <v>0</v>
      </c>
      <c r="AM56" s="2">
        <f t="shared" si="7"/>
        <v>0</v>
      </c>
    </row>
    <row r="57" spans="1:39" ht="20.100000000000001" customHeight="1" x14ac:dyDescent="0.25">
      <c r="A57" s="1"/>
      <c r="B57" s="32">
        <v>102</v>
      </c>
      <c r="C57" s="92" t="s">
        <v>42</v>
      </c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4"/>
      <c r="S57" s="127"/>
      <c r="T57" s="127"/>
      <c r="U57" s="127"/>
      <c r="V57" s="127"/>
      <c r="W57" s="127"/>
      <c r="X57" s="127"/>
      <c r="Y57" s="80"/>
      <c r="Z57" s="81"/>
      <c r="AA57" s="81"/>
      <c r="AB57" s="83"/>
      <c r="AC57" s="81"/>
      <c r="AD57" s="8"/>
      <c r="AE57" s="1"/>
      <c r="AF57" s="2">
        <f t="shared" si="8"/>
        <v>102</v>
      </c>
      <c r="AG57" s="34" t="str">
        <f t="shared" si="9"/>
        <v>Resultados transitados</v>
      </c>
      <c r="AH57" s="2">
        <f t="shared" si="10"/>
        <v>0</v>
      </c>
      <c r="AI57" s="2">
        <f t="shared" si="11"/>
        <v>0</v>
      </c>
      <c r="AJ57" s="2">
        <f t="shared" si="12"/>
        <v>0</v>
      </c>
      <c r="AK57" s="2">
        <f t="shared" si="13"/>
        <v>0</v>
      </c>
      <c r="AL57" s="2">
        <f t="shared" si="14"/>
        <v>0</v>
      </c>
      <c r="AM57" s="2">
        <f t="shared" si="7"/>
        <v>0</v>
      </c>
    </row>
    <row r="58" spans="1:39" ht="20.100000000000001" customHeight="1" x14ac:dyDescent="0.25">
      <c r="A58" s="1"/>
      <c r="B58" s="32">
        <v>103</v>
      </c>
      <c r="C58" s="92" t="s">
        <v>43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4"/>
      <c r="S58" s="127"/>
      <c r="T58" s="127"/>
      <c r="U58" s="127"/>
      <c r="V58" s="127"/>
      <c r="W58" s="127"/>
      <c r="X58" s="127"/>
      <c r="Y58" s="80"/>
      <c r="Z58" s="81"/>
      <c r="AA58" s="81"/>
      <c r="AB58" s="83"/>
      <c r="AC58" s="81"/>
      <c r="AD58" s="8"/>
      <c r="AE58" s="1"/>
      <c r="AF58" s="2">
        <f t="shared" si="8"/>
        <v>103</v>
      </c>
      <c r="AG58" s="34" t="str">
        <f t="shared" si="9"/>
        <v>Ajustamentos em activos financeiros</v>
      </c>
      <c r="AH58" s="2">
        <f t="shared" si="10"/>
        <v>0</v>
      </c>
      <c r="AI58" s="2">
        <f t="shared" si="11"/>
        <v>0</v>
      </c>
      <c r="AJ58" s="2">
        <f t="shared" si="12"/>
        <v>0</v>
      </c>
      <c r="AK58" s="2">
        <f t="shared" si="13"/>
        <v>0</v>
      </c>
      <c r="AL58" s="2">
        <f t="shared" si="14"/>
        <v>0</v>
      </c>
      <c r="AM58" s="2">
        <f t="shared" si="7"/>
        <v>0</v>
      </c>
    </row>
    <row r="59" spans="1:39" ht="20.100000000000001" customHeight="1" x14ac:dyDescent="0.25">
      <c r="A59" s="1"/>
      <c r="B59" s="32">
        <v>104</v>
      </c>
      <c r="C59" s="92" t="s">
        <v>44</v>
      </c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4"/>
      <c r="S59" s="127"/>
      <c r="T59" s="127"/>
      <c r="U59" s="127"/>
      <c r="V59" s="127"/>
      <c r="W59" s="127"/>
      <c r="X59" s="127"/>
      <c r="Y59" s="80"/>
      <c r="Z59" s="81"/>
      <c r="AA59" s="81"/>
      <c r="AB59" s="83"/>
      <c r="AC59" s="81"/>
      <c r="AD59" s="8"/>
      <c r="AE59" s="1"/>
      <c r="AF59" s="2">
        <f t="shared" si="8"/>
        <v>104</v>
      </c>
      <c r="AG59" s="34" t="str">
        <f t="shared" si="9"/>
        <v>Excedentes de revalorização</v>
      </c>
      <c r="AH59" s="2">
        <f t="shared" si="10"/>
        <v>0</v>
      </c>
      <c r="AI59" s="2">
        <f t="shared" si="11"/>
        <v>0</v>
      </c>
      <c r="AJ59" s="2">
        <f t="shared" si="12"/>
        <v>0</v>
      </c>
      <c r="AK59" s="2">
        <f t="shared" si="13"/>
        <v>0</v>
      </c>
      <c r="AL59" s="2">
        <f t="shared" si="14"/>
        <v>0</v>
      </c>
      <c r="AM59" s="2">
        <f t="shared" si="7"/>
        <v>0</v>
      </c>
    </row>
    <row r="60" spans="1:39" ht="20.100000000000001" customHeight="1" x14ac:dyDescent="0.25">
      <c r="A60" s="1"/>
      <c r="B60" s="32">
        <v>105</v>
      </c>
      <c r="C60" s="92" t="s">
        <v>45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4"/>
      <c r="S60" s="127"/>
      <c r="T60" s="127"/>
      <c r="U60" s="127"/>
      <c r="V60" s="127"/>
      <c r="W60" s="127"/>
      <c r="X60" s="127"/>
      <c r="Y60" s="80"/>
      <c r="Z60" s="81"/>
      <c r="AA60" s="81"/>
      <c r="AB60" s="83"/>
      <c r="AC60" s="81"/>
      <c r="AD60" s="8"/>
      <c r="AE60" s="1"/>
      <c r="AF60" s="2">
        <f t="shared" si="8"/>
        <v>105</v>
      </c>
      <c r="AG60" s="34" t="str">
        <f t="shared" si="9"/>
        <v>Outras variações no capital próprio</v>
      </c>
      <c r="AH60" s="2">
        <f t="shared" si="10"/>
        <v>0</v>
      </c>
      <c r="AI60" s="2">
        <f t="shared" si="11"/>
        <v>0</v>
      </c>
      <c r="AJ60" s="2">
        <f t="shared" si="12"/>
        <v>0</v>
      </c>
      <c r="AK60" s="2">
        <f t="shared" si="13"/>
        <v>0</v>
      </c>
      <c r="AL60" s="2">
        <f t="shared" si="14"/>
        <v>0</v>
      </c>
      <c r="AM60" s="2">
        <f t="shared" si="7"/>
        <v>0</v>
      </c>
    </row>
    <row r="61" spans="1:39" ht="20.100000000000001" customHeight="1" x14ac:dyDescent="0.25">
      <c r="A61" s="1"/>
      <c r="B61" s="32">
        <v>106</v>
      </c>
      <c r="C61" s="92" t="s">
        <v>46</v>
      </c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4"/>
      <c r="S61" s="127"/>
      <c r="T61" s="127"/>
      <c r="U61" s="127"/>
      <c r="V61" s="127"/>
      <c r="W61" s="127"/>
      <c r="X61" s="127"/>
      <c r="Y61" s="80"/>
      <c r="Z61" s="81"/>
      <c r="AA61" s="81"/>
      <c r="AB61" s="83"/>
      <c r="AC61" s="81"/>
      <c r="AD61" s="8"/>
      <c r="AE61" s="1"/>
      <c r="AF61" s="2">
        <f t="shared" si="8"/>
        <v>106</v>
      </c>
      <c r="AG61" s="34" t="str">
        <f t="shared" si="9"/>
        <v xml:space="preserve">Resultado líquido do período </v>
      </c>
      <c r="AH61" s="2">
        <f t="shared" si="10"/>
        <v>0</v>
      </c>
      <c r="AI61" s="2">
        <f t="shared" si="11"/>
        <v>0</v>
      </c>
      <c r="AJ61" s="2">
        <f t="shared" si="12"/>
        <v>0</v>
      </c>
      <c r="AK61" s="2">
        <f t="shared" si="13"/>
        <v>0</v>
      </c>
      <c r="AL61" s="2">
        <f t="shared" si="14"/>
        <v>0</v>
      </c>
      <c r="AM61" s="2">
        <f t="shared" si="7"/>
        <v>0</v>
      </c>
    </row>
    <row r="62" spans="1:39" ht="20.100000000000001" customHeight="1" x14ac:dyDescent="0.25">
      <c r="A62" s="1"/>
      <c r="B62" s="32">
        <v>107</v>
      </c>
      <c r="C62" s="92" t="s">
        <v>47</v>
      </c>
      <c r="D62" s="93"/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4"/>
      <c r="S62" s="127"/>
      <c r="T62" s="127"/>
      <c r="U62" s="127"/>
      <c r="V62" s="127"/>
      <c r="W62" s="127"/>
      <c r="X62" s="127"/>
      <c r="Y62" s="80"/>
      <c r="Z62" s="81"/>
      <c r="AA62" s="81"/>
      <c r="AB62" s="83"/>
      <c r="AC62" s="81"/>
      <c r="AD62" s="8"/>
      <c r="AE62" s="1"/>
      <c r="AF62" s="2">
        <f t="shared" si="8"/>
        <v>107</v>
      </c>
      <c r="AG62" s="34" t="str">
        <f t="shared" si="9"/>
        <v>Interesses minoritários</v>
      </c>
      <c r="AH62" s="2">
        <f t="shared" si="10"/>
        <v>0</v>
      </c>
      <c r="AI62" s="2">
        <f t="shared" si="11"/>
        <v>0</v>
      </c>
      <c r="AJ62" s="2">
        <f t="shared" si="12"/>
        <v>0</v>
      </c>
      <c r="AK62" s="2">
        <f t="shared" si="13"/>
        <v>0</v>
      </c>
      <c r="AL62" s="2">
        <f t="shared" si="14"/>
        <v>0</v>
      </c>
      <c r="AM62" s="2">
        <f t="shared" si="7"/>
        <v>0</v>
      </c>
    </row>
    <row r="63" spans="1:39" ht="20.100000000000001" customHeight="1" x14ac:dyDescent="0.25">
      <c r="A63" s="1"/>
      <c r="B63" s="32">
        <v>108</v>
      </c>
      <c r="C63" s="101" t="s">
        <v>48</v>
      </c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3"/>
      <c r="S63" s="108"/>
      <c r="T63" s="108"/>
      <c r="U63" s="108"/>
      <c r="V63" s="108"/>
      <c r="W63" s="108"/>
      <c r="X63" s="108"/>
      <c r="Y63" s="66">
        <f>Y51+Y52+Y53+Y54+Y55+Y56+Y57+Y58+Y59+Y60+Y61+Y62</f>
        <v>0</v>
      </c>
      <c r="Z63" s="66">
        <f>Z51+Z52+Z53+Z54+Z55+Z56+Z57+Z58+Z59+Z60+Z61+Z62</f>
        <v>0</v>
      </c>
      <c r="AA63" s="66">
        <f>AA51+AA52+AA53+AA54+AA55+AA56+AA57+AA58+AA59+AA60+AA61+AA62</f>
        <v>0</v>
      </c>
      <c r="AB63" s="76">
        <f>AB51+AB52+AB53+AB54+AB55+AB56+AB57+AB58+AB59+AB60+AB61+AB62</f>
        <v>0</v>
      </c>
      <c r="AC63" s="66">
        <f>AC51+AC52+AC53+AC54+AC55+AC56+AC57+AC58+AC59+AC60+AC61+AC62</f>
        <v>0</v>
      </c>
      <c r="AD63" s="8"/>
      <c r="AE63" s="1"/>
      <c r="AF63" s="2">
        <f t="shared" si="8"/>
        <v>108</v>
      </c>
      <c r="AG63" s="34" t="str">
        <f t="shared" si="9"/>
        <v>Total do capital próprio</v>
      </c>
      <c r="AH63" s="2">
        <f t="shared" si="10"/>
        <v>0</v>
      </c>
      <c r="AI63" s="2">
        <f t="shared" si="11"/>
        <v>0</v>
      </c>
      <c r="AJ63" s="2">
        <f t="shared" si="12"/>
        <v>0</v>
      </c>
      <c r="AK63" s="2">
        <f t="shared" si="13"/>
        <v>0</v>
      </c>
      <c r="AL63" s="2">
        <f t="shared" si="14"/>
        <v>0</v>
      </c>
      <c r="AM63" s="2">
        <f t="shared" si="7"/>
        <v>0</v>
      </c>
    </row>
    <row r="64" spans="1:39" ht="20.100000000000001" customHeight="1" x14ac:dyDescent="0.25">
      <c r="A64" s="1"/>
      <c r="B64" s="32">
        <v>109</v>
      </c>
      <c r="C64" s="106" t="s">
        <v>49</v>
      </c>
      <c r="D64" s="107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74"/>
      <c r="AD64" s="8"/>
      <c r="AE64" s="1"/>
      <c r="AF64" s="2">
        <f t="shared" si="8"/>
        <v>109</v>
      </c>
      <c r="AG64" s="34" t="str">
        <f t="shared" si="9"/>
        <v>Passivo</v>
      </c>
      <c r="AH64" s="2">
        <f t="shared" si="10"/>
        <v>0</v>
      </c>
      <c r="AI64" s="2">
        <f t="shared" si="11"/>
        <v>0</v>
      </c>
      <c r="AJ64" s="2">
        <f t="shared" si="12"/>
        <v>0</v>
      </c>
      <c r="AK64" s="2">
        <f t="shared" si="13"/>
        <v>0</v>
      </c>
      <c r="AL64" s="2">
        <f t="shared" si="14"/>
        <v>0</v>
      </c>
      <c r="AM64" s="2">
        <f t="shared" si="7"/>
        <v>0</v>
      </c>
    </row>
    <row r="65" spans="1:39" ht="20.100000000000001" customHeight="1" x14ac:dyDescent="0.25">
      <c r="A65" s="1"/>
      <c r="B65" s="32">
        <v>110</v>
      </c>
      <c r="C65" s="106" t="s">
        <v>50</v>
      </c>
      <c r="D65" s="107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7"/>
      <c r="P65" s="107"/>
      <c r="Q65" s="107"/>
      <c r="R65" s="107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74"/>
      <c r="AD65" s="8"/>
      <c r="AE65" s="1"/>
      <c r="AF65" s="2">
        <f t="shared" si="8"/>
        <v>110</v>
      </c>
      <c r="AG65" s="34" t="str">
        <f t="shared" si="9"/>
        <v>Passivo não corrente</v>
      </c>
      <c r="AH65" s="2">
        <f t="shared" si="10"/>
        <v>0</v>
      </c>
      <c r="AI65" s="2">
        <f t="shared" si="11"/>
        <v>0</v>
      </c>
      <c r="AJ65" s="2">
        <f t="shared" si="12"/>
        <v>0</v>
      </c>
      <c r="AK65" s="2">
        <f t="shared" si="13"/>
        <v>0</v>
      </c>
      <c r="AL65" s="2">
        <f t="shared" si="14"/>
        <v>0</v>
      </c>
      <c r="AM65" s="2">
        <f t="shared" si="7"/>
        <v>0</v>
      </c>
    </row>
    <row r="66" spans="1:39" ht="20.100000000000001" customHeight="1" x14ac:dyDescent="0.25">
      <c r="A66" s="1"/>
      <c r="B66" s="32">
        <v>111</v>
      </c>
      <c r="C66" s="92" t="s">
        <v>51</v>
      </c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4"/>
      <c r="S66" s="127"/>
      <c r="T66" s="127"/>
      <c r="U66" s="127"/>
      <c r="V66" s="127"/>
      <c r="W66" s="127"/>
      <c r="X66" s="127"/>
      <c r="Y66" s="80"/>
      <c r="Z66" s="81"/>
      <c r="AA66" s="81"/>
      <c r="AB66" s="83"/>
      <c r="AC66" s="81"/>
      <c r="AD66" s="8"/>
      <c r="AE66" s="1"/>
      <c r="AF66" s="2">
        <f t="shared" si="8"/>
        <v>111</v>
      </c>
      <c r="AG66" s="34" t="str">
        <f t="shared" si="9"/>
        <v>Provisões</v>
      </c>
      <c r="AH66" s="2">
        <f t="shared" si="10"/>
        <v>0</v>
      </c>
      <c r="AI66" s="2">
        <f t="shared" si="11"/>
        <v>0</v>
      </c>
      <c r="AJ66" s="2">
        <f t="shared" si="12"/>
        <v>0</v>
      </c>
      <c r="AK66" s="2">
        <f t="shared" si="13"/>
        <v>0</v>
      </c>
      <c r="AL66" s="2">
        <f t="shared" si="14"/>
        <v>0</v>
      </c>
      <c r="AM66" s="2">
        <f t="shared" si="7"/>
        <v>0</v>
      </c>
    </row>
    <row r="67" spans="1:39" ht="20.100000000000001" customHeight="1" x14ac:dyDescent="0.25">
      <c r="A67" s="1"/>
      <c r="B67" s="32">
        <v>112</v>
      </c>
      <c r="C67" s="112" t="s">
        <v>52</v>
      </c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4"/>
      <c r="S67" s="127"/>
      <c r="T67" s="127"/>
      <c r="U67" s="127"/>
      <c r="V67" s="127"/>
      <c r="W67" s="127"/>
      <c r="X67" s="127"/>
      <c r="Y67" s="80"/>
      <c r="Z67" s="81"/>
      <c r="AA67" s="81"/>
      <c r="AB67" s="83"/>
      <c r="AC67" s="81"/>
      <c r="AD67" s="8"/>
      <c r="AE67" s="1"/>
      <c r="AF67" s="2">
        <f t="shared" si="8"/>
        <v>112</v>
      </c>
      <c r="AG67" s="34" t="str">
        <f t="shared" si="9"/>
        <v>Financiamentos obtidos</v>
      </c>
      <c r="AH67" s="2">
        <f t="shared" si="10"/>
        <v>0</v>
      </c>
      <c r="AI67" s="2">
        <f t="shared" si="11"/>
        <v>0</v>
      </c>
      <c r="AJ67" s="2">
        <f t="shared" si="12"/>
        <v>0</v>
      </c>
      <c r="AK67" s="2">
        <f t="shared" si="13"/>
        <v>0</v>
      </c>
      <c r="AL67" s="2">
        <f t="shared" si="14"/>
        <v>0</v>
      </c>
      <c r="AM67" s="2">
        <f t="shared" si="7"/>
        <v>0</v>
      </c>
    </row>
    <row r="68" spans="1:39" ht="20.100000000000001" customHeight="1" x14ac:dyDescent="0.25">
      <c r="A68" s="1"/>
      <c r="B68" s="32">
        <v>113</v>
      </c>
      <c r="C68" s="112" t="s">
        <v>53</v>
      </c>
      <c r="D68" s="113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127"/>
      <c r="T68" s="127"/>
      <c r="U68" s="127"/>
      <c r="V68" s="127"/>
      <c r="W68" s="127"/>
      <c r="X68" s="127"/>
      <c r="Y68" s="80"/>
      <c r="Z68" s="81"/>
      <c r="AA68" s="81"/>
      <c r="AB68" s="83"/>
      <c r="AC68" s="81"/>
      <c r="AD68" s="8"/>
      <c r="AE68" s="1"/>
      <c r="AF68" s="2">
        <f t="shared" si="8"/>
        <v>113</v>
      </c>
      <c r="AG68" s="34" t="str">
        <f t="shared" si="9"/>
        <v>Responsabilidades por belefícios pós-emprego</v>
      </c>
      <c r="AH68" s="2">
        <f t="shared" si="10"/>
        <v>0</v>
      </c>
      <c r="AI68" s="2">
        <f t="shared" si="11"/>
        <v>0</v>
      </c>
      <c r="AJ68" s="2">
        <f t="shared" si="12"/>
        <v>0</v>
      </c>
      <c r="AK68" s="2">
        <f t="shared" si="13"/>
        <v>0</v>
      </c>
      <c r="AL68" s="2">
        <f t="shared" si="14"/>
        <v>0</v>
      </c>
      <c r="AM68" s="2">
        <f t="shared" si="7"/>
        <v>0</v>
      </c>
    </row>
    <row r="69" spans="1:39" ht="20.100000000000001" customHeight="1" x14ac:dyDescent="0.25">
      <c r="A69" s="1"/>
      <c r="B69" s="32">
        <v>114</v>
      </c>
      <c r="C69" s="112" t="s">
        <v>54</v>
      </c>
      <c r="D69" s="113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4"/>
      <c r="S69" s="127"/>
      <c r="T69" s="127"/>
      <c r="U69" s="127"/>
      <c r="V69" s="127"/>
      <c r="W69" s="127"/>
      <c r="X69" s="127"/>
      <c r="Y69" s="80"/>
      <c r="Z69" s="81"/>
      <c r="AA69" s="81"/>
      <c r="AB69" s="83"/>
      <c r="AC69" s="81"/>
      <c r="AD69" s="8"/>
      <c r="AE69" s="1"/>
      <c r="AF69" s="2">
        <f t="shared" si="8"/>
        <v>114</v>
      </c>
      <c r="AG69" s="34" t="str">
        <f t="shared" si="9"/>
        <v>Passivos por impostos diferidos</v>
      </c>
      <c r="AH69" s="2">
        <f t="shared" si="10"/>
        <v>0</v>
      </c>
      <c r="AI69" s="2">
        <f t="shared" si="11"/>
        <v>0</v>
      </c>
      <c r="AJ69" s="2">
        <f t="shared" si="12"/>
        <v>0</v>
      </c>
      <c r="AK69" s="2">
        <f t="shared" si="13"/>
        <v>0</v>
      </c>
      <c r="AL69" s="2">
        <f t="shared" si="14"/>
        <v>0</v>
      </c>
      <c r="AM69" s="2">
        <f t="shared" si="7"/>
        <v>0</v>
      </c>
    </row>
    <row r="70" spans="1:39" ht="20.100000000000001" customHeight="1" x14ac:dyDescent="0.25">
      <c r="A70" s="1"/>
      <c r="B70" s="32">
        <v>115</v>
      </c>
      <c r="C70" s="112" t="s">
        <v>55</v>
      </c>
      <c r="D70" s="113"/>
      <c r="E70" s="113"/>
      <c r="F70" s="113"/>
      <c r="G70" s="113"/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4"/>
      <c r="S70" s="127"/>
      <c r="T70" s="127"/>
      <c r="U70" s="127"/>
      <c r="V70" s="127"/>
      <c r="W70" s="127"/>
      <c r="X70" s="127"/>
      <c r="Y70" s="80"/>
      <c r="Z70" s="81"/>
      <c r="AA70" s="81"/>
      <c r="AB70" s="83"/>
      <c r="AC70" s="81"/>
      <c r="AD70" s="8"/>
      <c r="AE70" s="1"/>
      <c r="AF70" s="2">
        <f t="shared" si="8"/>
        <v>115</v>
      </c>
      <c r="AG70" s="34" t="str">
        <f t="shared" si="9"/>
        <v>Outras contas a pagar</v>
      </c>
      <c r="AH70" s="2">
        <f t="shared" si="10"/>
        <v>0</v>
      </c>
      <c r="AI70" s="2">
        <f t="shared" si="11"/>
        <v>0</v>
      </c>
      <c r="AJ70" s="2">
        <f t="shared" si="12"/>
        <v>0</v>
      </c>
      <c r="AK70" s="2">
        <f t="shared" si="13"/>
        <v>0</v>
      </c>
      <c r="AL70" s="2">
        <f t="shared" si="14"/>
        <v>0</v>
      </c>
      <c r="AM70" s="2">
        <f t="shared" si="7"/>
        <v>0</v>
      </c>
    </row>
    <row r="71" spans="1:39" ht="20.100000000000001" customHeight="1" x14ac:dyDescent="0.25">
      <c r="A71" s="1"/>
      <c r="B71" s="32">
        <v>116</v>
      </c>
      <c r="C71" s="101" t="s">
        <v>56</v>
      </c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3"/>
      <c r="S71" s="108"/>
      <c r="T71" s="108"/>
      <c r="U71" s="108"/>
      <c r="V71" s="108"/>
      <c r="W71" s="108"/>
      <c r="X71" s="108"/>
      <c r="Y71" s="66">
        <f>Y66+Y67+Y68+Y69+Y70</f>
        <v>0</v>
      </c>
      <c r="Z71" s="66">
        <f>Z66+Z67+Z68+Z69+Z70</f>
        <v>0</v>
      </c>
      <c r="AA71" s="66">
        <f>AA66+AA67+AA68+AA69+AA70</f>
        <v>0</v>
      </c>
      <c r="AB71" s="76">
        <f>AB66+AB67+AB68+AB69+AB70</f>
        <v>0</v>
      </c>
      <c r="AC71" s="66">
        <f>AC66+AC67+AC68+AC69+AC70</f>
        <v>0</v>
      </c>
      <c r="AD71" s="8"/>
      <c r="AE71" s="1"/>
      <c r="AF71" s="2">
        <f t="shared" si="8"/>
        <v>116</v>
      </c>
      <c r="AG71" s="34" t="str">
        <f t="shared" si="9"/>
        <v>Total do Passivo não Corrente</v>
      </c>
      <c r="AH71" s="2">
        <f t="shared" si="10"/>
        <v>0</v>
      </c>
      <c r="AI71" s="2">
        <f t="shared" si="11"/>
        <v>0</v>
      </c>
      <c r="AJ71" s="2">
        <f t="shared" si="12"/>
        <v>0</v>
      </c>
      <c r="AK71" s="2">
        <f t="shared" si="13"/>
        <v>0</v>
      </c>
      <c r="AL71" s="2">
        <f t="shared" si="14"/>
        <v>0</v>
      </c>
      <c r="AM71" s="2">
        <f t="shared" si="7"/>
        <v>0</v>
      </c>
    </row>
    <row r="72" spans="1:39" ht="20.100000000000001" customHeight="1" x14ac:dyDescent="0.25">
      <c r="A72" s="1"/>
      <c r="B72" s="32">
        <v>117</v>
      </c>
      <c r="C72" s="106" t="s">
        <v>57</v>
      </c>
      <c r="D72" s="107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74"/>
      <c r="AD72" s="8"/>
      <c r="AE72" s="1"/>
      <c r="AF72" s="2">
        <f t="shared" si="8"/>
        <v>117</v>
      </c>
      <c r="AG72" s="34" t="str">
        <f t="shared" si="9"/>
        <v>Passivo corrente</v>
      </c>
      <c r="AH72" s="2">
        <f t="shared" si="10"/>
        <v>0</v>
      </c>
      <c r="AI72" s="2">
        <f t="shared" si="11"/>
        <v>0</v>
      </c>
      <c r="AJ72" s="2">
        <f t="shared" si="12"/>
        <v>0</v>
      </c>
      <c r="AK72" s="2">
        <f t="shared" si="13"/>
        <v>0</v>
      </c>
      <c r="AL72" s="2">
        <f t="shared" si="14"/>
        <v>0</v>
      </c>
      <c r="AM72" s="2">
        <f t="shared" si="7"/>
        <v>0</v>
      </c>
    </row>
    <row r="73" spans="1:39" ht="20.100000000000001" customHeight="1" x14ac:dyDescent="0.25">
      <c r="A73" s="1"/>
      <c r="B73" s="32">
        <v>118</v>
      </c>
      <c r="C73" s="112" t="s">
        <v>58</v>
      </c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4"/>
      <c r="S73" s="127"/>
      <c r="T73" s="127"/>
      <c r="U73" s="127"/>
      <c r="V73" s="127"/>
      <c r="W73" s="127"/>
      <c r="X73" s="127"/>
      <c r="Y73" s="80"/>
      <c r="Z73" s="81"/>
      <c r="AA73" s="81"/>
      <c r="AB73" s="83"/>
      <c r="AC73" s="81"/>
      <c r="AD73" s="8"/>
      <c r="AE73" s="1"/>
      <c r="AF73" s="2">
        <f t="shared" si="8"/>
        <v>118</v>
      </c>
      <c r="AG73" s="34" t="str">
        <f t="shared" si="9"/>
        <v>Fornecedores</v>
      </c>
      <c r="AH73" s="2">
        <f t="shared" si="10"/>
        <v>0</v>
      </c>
      <c r="AI73" s="2">
        <f t="shared" si="11"/>
        <v>0</v>
      </c>
      <c r="AJ73" s="2">
        <f t="shared" si="12"/>
        <v>0</v>
      </c>
      <c r="AK73" s="2">
        <f t="shared" si="13"/>
        <v>0</v>
      </c>
      <c r="AL73" s="2">
        <f t="shared" si="14"/>
        <v>0</v>
      </c>
      <c r="AM73" s="2">
        <f t="shared" si="7"/>
        <v>0</v>
      </c>
    </row>
    <row r="74" spans="1:39" ht="20.100000000000001" customHeight="1" x14ac:dyDescent="0.25">
      <c r="A74" s="1"/>
      <c r="B74" s="32">
        <v>119</v>
      </c>
      <c r="C74" s="112" t="s">
        <v>59</v>
      </c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4"/>
      <c r="S74" s="127"/>
      <c r="T74" s="127"/>
      <c r="U74" s="127"/>
      <c r="V74" s="127"/>
      <c r="W74" s="127"/>
      <c r="X74" s="127"/>
      <c r="Y74" s="80"/>
      <c r="Z74" s="81"/>
      <c r="AA74" s="81"/>
      <c r="AB74" s="83"/>
      <c r="AC74" s="81"/>
      <c r="AD74" s="8"/>
      <c r="AE74" s="1"/>
      <c r="AF74" s="2">
        <f t="shared" si="8"/>
        <v>119</v>
      </c>
      <c r="AG74" s="34" t="str">
        <f t="shared" si="9"/>
        <v>Adiantamento de clientes</v>
      </c>
      <c r="AH74" s="2">
        <f t="shared" si="10"/>
        <v>0</v>
      </c>
      <c r="AI74" s="2">
        <f t="shared" si="11"/>
        <v>0</v>
      </c>
      <c r="AJ74" s="2">
        <f t="shared" si="12"/>
        <v>0</v>
      </c>
      <c r="AK74" s="2">
        <f t="shared" si="13"/>
        <v>0</v>
      </c>
      <c r="AL74" s="2">
        <f t="shared" si="14"/>
        <v>0</v>
      </c>
      <c r="AM74" s="2">
        <f t="shared" si="7"/>
        <v>0</v>
      </c>
    </row>
    <row r="75" spans="1:39" ht="20.100000000000001" customHeight="1" x14ac:dyDescent="0.25">
      <c r="A75" s="1"/>
      <c r="B75" s="32">
        <v>120</v>
      </c>
      <c r="C75" s="112" t="s">
        <v>26</v>
      </c>
      <c r="D75" s="113"/>
      <c r="E75" s="113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4"/>
      <c r="S75" s="127"/>
      <c r="T75" s="127"/>
      <c r="U75" s="127"/>
      <c r="V75" s="127"/>
      <c r="W75" s="127"/>
      <c r="X75" s="127"/>
      <c r="Y75" s="80"/>
      <c r="Z75" s="81"/>
      <c r="AA75" s="81"/>
      <c r="AB75" s="83"/>
      <c r="AC75" s="81"/>
      <c r="AD75" s="8"/>
      <c r="AE75" s="1"/>
      <c r="AF75" s="2">
        <f t="shared" si="8"/>
        <v>120</v>
      </c>
      <c r="AG75" s="34" t="str">
        <f t="shared" si="9"/>
        <v>Estado e outros entes públicos</v>
      </c>
      <c r="AH75" s="2">
        <f t="shared" si="10"/>
        <v>0</v>
      </c>
      <c r="AI75" s="2">
        <f t="shared" si="11"/>
        <v>0</v>
      </c>
      <c r="AJ75" s="2">
        <f t="shared" si="12"/>
        <v>0</v>
      </c>
      <c r="AK75" s="2">
        <f t="shared" si="13"/>
        <v>0</v>
      </c>
      <c r="AL75" s="2">
        <f t="shared" si="14"/>
        <v>0</v>
      </c>
      <c r="AM75" s="2">
        <f t="shared" si="7"/>
        <v>0</v>
      </c>
    </row>
    <row r="76" spans="1:39" ht="20.100000000000001" customHeight="1" x14ac:dyDescent="0.25">
      <c r="A76" s="1"/>
      <c r="B76" s="32">
        <v>121</v>
      </c>
      <c r="C76" s="112" t="s">
        <v>18</v>
      </c>
      <c r="D76" s="113"/>
      <c r="E76" s="113"/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4"/>
      <c r="S76" s="127"/>
      <c r="T76" s="127"/>
      <c r="U76" s="127"/>
      <c r="V76" s="127"/>
      <c r="W76" s="127"/>
      <c r="X76" s="127"/>
      <c r="Y76" s="80"/>
      <c r="Z76" s="81"/>
      <c r="AA76" s="81"/>
      <c r="AB76" s="83"/>
      <c r="AC76" s="81"/>
      <c r="AD76" s="8"/>
      <c r="AE76" s="1"/>
      <c r="AF76" s="2">
        <f t="shared" si="8"/>
        <v>121</v>
      </c>
      <c r="AG76" s="34" t="str">
        <f t="shared" si="9"/>
        <v>Accionistas/sócios</v>
      </c>
      <c r="AH76" s="2">
        <f t="shared" si="10"/>
        <v>0</v>
      </c>
      <c r="AI76" s="2">
        <f t="shared" si="11"/>
        <v>0</v>
      </c>
      <c r="AJ76" s="2">
        <f t="shared" si="12"/>
        <v>0</v>
      </c>
      <c r="AK76" s="2">
        <f t="shared" si="13"/>
        <v>0</v>
      </c>
      <c r="AL76" s="2">
        <f t="shared" si="14"/>
        <v>0</v>
      </c>
      <c r="AM76" s="2">
        <f t="shared" si="7"/>
        <v>0</v>
      </c>
    </row>
    <row r="77" spans="1:39" ht="20.100000000000001" customHeight="1" x14ac:dyDescent="0.25">
      <c r="A77" s="1"/>
      <c r="B77" s="32">
        <v>122</v>
      </c>
      <c r="C77" s="112" t="s">
        <v>52</v>
      </c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4"/>
      <c r="S77" s="127"/>
      <c r="T77" s="127"/>
      <c r="U77" s="127"/>
      <c r="V77" s="127"/>
      <c r="W77" s="127"/>
      <c r="X77" s="127"/>
      <c r="Y77" s="80"/>
      <c r="Z77" s="81"/>
      <c r="AA77" s="81"/>
      <c r="AB77" s="83"/>
      <c r="AC77" s="81"/>
      <c r="AD77" s="8"/>
      <c r="AE77" s="1"/>
      <c r="AF77" s="2">
        <f t="shared" si="8"/>
        <v>122</v>
      </c>
      <c r="AG77" s="34" t="str">
        <f t="shared" si="9"/>
        <v>Financiamentos obtidos</v>
      </c>
      <c r="AH77" s="2">
        <f t="shared" si="10"/>
        <v>0</v>
      </c>
      <c r="AI77" s="2">
        <f t="shared" si="11"/>
        <v>0</v>
      </c>
      <c r="AJ77" s="2">
        <f t="shared" si="12"/>
        <v>0</v>
      </c>
      <c r="AK77" s="2">
        <f t="shared" si="13"/>
        <v>0</v>
      </c>
      <c r="AL77" s="2">
        <f t="shared" si="14"/>
        <v>0</v>
      </c>
      <c r="AM77" s="2">
        <f t="shared" si="7"/>
        <v>0</v>
      </c>
    </row>
    <row r="78" spans="1:39" ht="20.100000000000001" customHeight="1" x14ac:dyDescent="0.25">
      <c r="A78" s="1"/>
      <c r="B78" s="32">
        <v>123</v>
      </c>
      <c r="C78" s="112" t="s">
        <v>55</v>
      </c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4"/>
      <c r="S78" s="127"/>
      <c r="T78" s="127"/>
      <c r="U78" s="127"/>
      <c r="V78" s="127"/>
      <c r="W78" s="127"/>
      <c r="X78" s="127"/>
      <c r="Y78" s="80"/>
      <c r="Z78" s="81"/>
      <c r="AA78" s="81"/>
      <c r="AB78" s="83"/>
      <c r="AC78" s="81"/>
      <c r="AD78" s="8"/>
      <c r="AE78" s="1"/>
      <c r="AF78" s="2">
        <f t="shared" si="8"/>
        <v>123</v>
      </c>
      <c r="AG78" s="34" t="str">
        <f t="shared" si="9"/>
        <v>Outras contas a pagar</v>
      </c>
      <c r="AH78" s="2">
        <f t="shared" si="10"/>
        <v>0</v>
      </c>
      <c r="AI78" s="2">
        <f t="shared" si="11"/>
        <v>0</v>
      </c>
      <c r="AJ78" s="2">
        <f t="shared" si="12"/>
        <v>0</v>
      </c>
      <c r="AK78" s="2">
        <f t="shared" si="13"/>
        <v>0</v>
      </c>
      <c r="AL78" s="2">
        <f t="shared" si="14"/>
        <v>0</v>
      </c>
      <c r="AM78" s="2">
        <f t="shared" si="7"/>
        <v>0</v>
      </c>
    </row>
    <row r="79" spans="1:39" ht="20.100000000000001" customHeight="1" x14ac:dyDescent="0.25">
      <c r="A79" s="1"/>
      <c r="B79" s="32">
        <v>124</v>
      </c>
      <c r="C79" s="112" t="s">
        <v>28</v>
      </c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4"/>
      <c r="S79" s="127"/>
      <c r="T79" s="127"/>
      <c r="U79" s="127"/>
      <c r="V79" s="127"/>
      <c r="W79" s="127"/>
      <c r="X79" s="127"/>
      <c r="Y79" s="80"/>
      <c r="Z79" s="81"/>
      <c r="AA79" s="81"/>
      <c r="AB79" s="83"/>
      <c r="AC79" s="81"/>
      <c r="AD79" s="8"/>
      <c r="AE79" s="1"/>
      <c r="AF79" s="2">
        <f t="shared" si="8"/>
        <v>124</v>
      </c>
      <c r="AG79" s="34" t="str">
        <f t="shared" si="9"/>
        <v>Diferimentos</v>
      </c>
      <c r="AH79" s="2">
        <f t="shared" si="10"/>
        <v>0</v>
      </c>
      <c r="AI79" s="2">
        <f t="shared" si="11"/>
        <v>0</v>
      </c>
      <c r="AJ79" s="2">
        <f t="shared" si="12"/>
        <v>0</v>
      </c>
      <c r="AK79" s="2">
        <f t="shared" si="13"/>
        <v>0</v>
      </c>
      <c r="AL79" s="2">
        <f t="shared" si="14"/>
        <v>0</v>
      </c>
      <c r="AM79" s="2">
        <f t="shared" si="7"/>
        <v>0</v>
      </c>
    </row>
    <row r="80" spans="1:39" ht="20.100000000000001" customHeight="1" x14ac:dyDescent="0.25">
      <c r="A80" s="1"/>
      <c r="B80" s="32">
        <v>125</v>
      </c>
      <c r="C80" s="112" t="s">
        <v>60</v>
      </c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4"/>
      <c r="S80" s="127"/>
      <c r="T80" s="127"/>
      <c r="U80" s="127"/>
      <c r="V80" s="127"/>
      <c r="W80" s="127"/>
      <c r="X80" s="127"/>
      <c r="Y80" s="80"/>
      <c r="Z80" s="81"/>
      <c r="AA80" s="81"/>
      <c r="AB80" s="83"/>
      <c r="AC80" s="81"/>
      <c r="AD80" s="8"/>
      <c r="AE80" s="1"/>
      <c r="AF80" s="2">
        <f t="shared" si="8"/>
        <v>125</v>
      </c>
      <c r="AG80" s="34" t="str">
        <f t="shared" si="9"/>
        <v>Passivos financeiros detidos para negociação</v>
      </c>
      <c r="AH80" s="2">
        <f t="shared" si="10"/>
        <v>0</v>
      </c>
      <c r="AI80" s="2">
        <f t="shared" si="11"/>
        <v>0</v>
      </c>
      <c r="AJ80" s="2">
        <f t="shared" si="12"/>
        <v>0</v>
      </c>
      <c r="AK80" s="2">
        <f t="shared" si="13"/>
        <v>0</v>
      </c>
      <c r="AL80" s="2">
        <f t="shared" si="14"/>
        <v>0</v>
      </c>
      <c r="AM80" s="2">
        <f t="shared" si="7"/>
        <v>0</v>
      </c>
    </row>
    <row r="81" spans="1:39" ht="20.100000000000001" customHeight="1" x14ac:dyDescent="0.25">
      <c r="A81" s="1"/>
      <c r="B81" s="32">
        <v>126</v>
      </c>
      <c r="C81" s="112" t="s">
        <v>61</v>
      </c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4"/>
      <c r="S81" s="127"/>
      <c r="T81" s="127"/>
      <c r="U81" s="127"/>
      <c r="V81" s="127"/>
      <c r="W81" s="127"/>
      <c r="X81" s="127"/>
      <c r="Y81" s="80"/>
      <c r="Z81" s="81"/>
      <c r="AA81" s="81"/>
      <c r="AB81" s="83"/>
      <c r="AC81" s="81"/>
      <c r="AD81" s="8"/>
      <c r="AE81" s="1"/>
      <c r="AF81" s="2">
        <f t="shared" si="8"/>
        <v>126</v>
      </c>
      <c r="AG81" s="34" t="str">
        <f t="shared" si="9"/>
        <v>Outros passivos financeiros</v>
      </c>
      <c r="AH81" s="2">
        <f t="shared" si="10"/>
        <v>0</v>
      </c>
      <c r="AI81" s="2">
        <f t="shared" si="11"/>
        <v>0</v>
      </c>
      <c r="AJ81" s="2">
        <f t="shared" si="12"/>
        <v>0</v>
      </c>
      <c r="AK81" s="2">
        <f t="shared" si="13"/>
        <v>0</v>
      </c>
      <c r="AL81" s="2">
        <f t="shared" si="14"/>
        <v>0</v>
      </c>
      <c r="AM81" s="2">
        <f t="shared" si="7"/>
        <v>0</v>
      </c>
    </row>
    <row r="82" spans="1:39" ht="20.100000000000001" customHeight="1" x14ac:dyDescent="0.25">
      <c r="A82" s="1"/>
      <c r="B82" s="32">
        <v>127</v>
      </c>
      <c r="C82" s="112" t="s">
        <v>62</v>
      </c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4"/>
      <c r="S82" s="127"/>
      <c r="T82" s="127"/>
      <c r="U82" s="127"/>
      <c r="V82" s="127"/>
      <c r="W82" s="127"/>
      <c r="X82" s="127"/>
      <c r="Y82" s="80"/>
      <c r="Z82" s="81"/>
      <c r="AA82" s="81"/>
      <c r="AB82" s="83"/>
      <c r="AC82" s="81"/>
      <c r="AD82" s="8"/>
      <c r="AE82" s="1"/>
      <c r="AF82" s="2">
        <f t="shared" si="8"/>
        <v>127</v>
      </c>
      <c r="AG82" s="34" t="str">
        <f t="shared" si="9"/>
        <v>Passivos não correntes detidos para venda</v>
      </c>
      <c r="AH82" s="2">
        <f t="shared" si="10"/>
        <v>0</v>
      </c>
      <c r="AI82" s="2">
        <f t="shared" si="11"/>
        <v>0</v>
      </c>
      <c r="AJ82" s="2">
        <f t="shared" si="12"/>
        <v>0</v>
      </c>
      <c r="AK82" s="2">
        <f t="shared" si="13"/>
        <v>0</v>
      </c>
      <c r="AL82" s="2">
        <f t="shared" si="14"/>
        <v>0</v>
      </c>
      <c r="AM82" s="2">
        <f t="shared" si="7"/>
        <v>0</v>
      </c>
    </row>
    <row r="83" spans="1:39" ht="20.100000000000001" customHeight="1" x14ac:dyDescent="0.25">
      <c r="A83" s="1"/>
      <c r="B83" s="32">
        <v>128</v>
      </c>
      <c r="C83" s="101" t="s">
        <v>63</v>
      </c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3"/>
      <c r="S83" s="108"/>
      <c r="T83" s="108"/>
      <c r="U83" s="108"/>
      <c r="V83" s="108"/>
      <c r="W83" s="108"/>
      <c r="X83" s="108"/>
      <c r="Y83" s="66">
        <f>Y73+Y74+Y75+Y76+Y77+Y78+Y79+Y80+Y81+Y82</f>
        <v>0</v>
      </c>
      <c r="Z83" s="66">
        <f>Z73+Z74+Z75+Z76+Z77+Z78+Z79+Z80+Z81+Z82</f>
        <v>0</v>
      </c>
      <c r="AA83" s="66">
        <f>AA73+AA74+AA75+AA76+AA77+AA78+AA79+AA80+AA81+AA82</f>
        <v>0</v>
      </c>
      <c r="AB83" s="76">
        <f>AB73+AB74+AB75+AB76+AB77+AB78+AB79+AB80+AB81+AB82</f>
        <v>0</v>
      </c>
      <c r="AC83" s="66">
        <f>AC73+AC74+AC75+AC76+AC77+AC78+AC79+AC80+AC81+AC82</f>
        <v>0</v>
      </c>
      <c r="AD83" s="8"/>
      <c r="AE83" s="1"/>
      <c r="AF83" s="2">
        <f t="shared" si="8"/>
        <v>128</v>
      </c>
      <c r="AG83" s="34" t="str">
        <f t="shared" si="9"/>
        <v>Total do Passivo Corrente</v>
      </c>
      <c r="AH83" s="2">
        <f t="shared" si="10"/>
        <v>0</v>
      </c>
      <c r="AI83" s="2">
        <f t="shared" si="11"/>
        <v>0</v>
      </c>
      <c r="AJ83" s="2">
        <f t="shared" si="12"/>
        <v>0</v>
      </c>
      <c r="AK83" s="2">
        <f t="shared" si="13"/>
        <v>0</v>
      </c>
      <c r="AL83" s="2">
        <f t="shared" si="14"/>
        <v>0</v>
      </c>
      <c r="AM83" s="2">
        <f t="shared" si="7"/>
        <v>0</v>
      </c>
    </row>
    <row r="84" spans="1:39" ht="20.100000000000001" customHeight="1" x14ac:dyDescent="0.25">
      <c r="A84" s="1"/>
      <c r="B84" s="32">
        <v>129</v>
      </c>
      <c r="C84" s="101" t="s">
        <v>64</v>
      </c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3"/>
      <c r="S84" s="108"/>
      <c r="T84" s="108"/>
      <c r="U84" s="108"/>
      <c r="V84" s="108"/>
      <c r="W84" s="108"/>
      <c r="X84" s="108"/>
      <c r="Y84" s="66">
        <f>+Y71+Y83</f>
        <v>0</v>
      </c>
      <c r="Z84" s="66">
        <f>+Z71+Z83</f>
        <v>0</v>
      </c>
      <c r="AA84" s="66">
        <f>+AA71+AA83</f>
        <v>0</v>
      </c>
      <c r="AB84" s="76">
        <f>+AB71+AB83</f>
        <v>0</v>
      </c>
      <c r="AC84" s="66">
        <f>+AC71+AC83</f>
        <v>0</v>
      </c>
      <c r="AD84" s="8"/>
      <c r="AE84" s="1"/>
      <c r="AF84" s="2">
        <f t="shared" si="8"/>
        <v>129</v>
      </c>
      <c r="AG84" s="34" t="str">
        <f t="shared" si="9"/>
        <v>Total do passivo</v>
      </c>
      <c r="AH84" s="2">
        <f t="shared" si="10"/>
        <v>0</v>
      </c>
      <c r="AI84" s="2">
        <f t="shared" si="11"/>
        <v>0</v>
      </c>
      <c r="AJ84" s="2">
        <f t="shared" si="12"/>
        <v>0</v>
      </c>
      <c r="AK84" s="2">
        <f t="shared" si="13"/>
        <v>0</v>
      </c>
      <c r="AL84" s="2">
        <f t="shared" si="14"/>
        <v>0</v>
      </c>
      <c r="AM84" s="2">
        <f t="shared" si="7"/>
        <v>0</v>
      </c>
    </row>
    <row r="85" spans="1:39" ht="20.100000000000001" customHeight="1" x14ac:dyDescent="0.25">
      <c r="A85" s="1"/>
      <c r="B85" s="32">
        <v>130</v>
      </c>
      <c r="C85" s="101" t="s">
        <v>65</v>
      </c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3"/>
      <c r="S85" s="108"/>
      <c r="T85" s="108"/>
      <c r="U85" s="108"/>
      <c r="V85" s="108"/>
      <c r="W85" s="108"/>
      <c r="X85" s="108"/>
      <c r="Y85" s="66">
        <f>+Y63+Y84</f>
        <v>0</v>
      </c>
      <c r="Z85" s="66">
        <f>+Z63+Z84</f>
        <v>0</v>
      </c>
      <c r="AA85" s="66">
        <f>+AA63+AA84</f>
        <v>0</v>
      </c>
      <c r="AB85" s="76">
        <f>+AB63+AB84</f>
        <v>0</v>
      </c>
      <c r="AC85" s="66">
        <f>+AC63+AC84</f>
        <v>0</v>
      </c>
      <c r="AD85" s="8"/>
      <c r="AE85" s="1"/>
      <c r="AF85" s="2">
        <f t="shared" si="8"/>
        <v>130</v>
      </c>
      <c r="AG85" s="34" t="str">
        <f t="shared" si="9"/>
        <v>Total do capital próprio e do passivo</v>
      </c>
      <c r="AH85" s="2">
        <f t="shared" si="10"/>
        <v>0</v>
      </c>
      <c r="AI85" s="2">
        <f t="shared" si="11"/>
        <v>0</v>
      </c>
      <c r="AJ85" s="2">
        <f t="shared" si="12"/>
        <v>0</v>
      </c>
      <c r="AK85" s="2">
        <f t="shared" si="13"/>
        <v>0</v>
      </c>
      <c r="AL85" s="2">
        <f t="shared" si="14"/>
        <v>0</v>
      </c>
      <c r="AM85" s="2">
        <f t="shared" ref="AM85" si="15">+AC85</f>
        <v>0</v>
      </c>
    </row>
    <row r="86" spans="1:39" ht="20.100000000000001" customHeight="1" x14ac:dyDescent="0.25">
      <c r="A86" s="1"/>
      <c r="B86" s="6"/>
      <c r="C86" s="25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8"/>
      <c r="AE86" s="1"/>
    </row>
    <row r="87" spans="1:39" ht="20.100000000000001" customHeight="1" x14ac:dyDescent="0.25">
      <c r="A87" s="1"/>
      <c r="B87" s="6"/>
      <c r="C87" s="35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8"/>
      <c r="AE87" s="1"/>
    </row>
    <row r="88" spans="1:39" ht="14.25" x14ac:dyDescent="0.25">
      <c r="A88" s="1"/>
      <c r="B88" s="2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3"/>
      <c r="AE88" s="1"/>
    </row>
    <row r="89" spans="1:39" ht="20.25" customHeight="1" x14ac:dyDescent="0.25">
      <c r="A89" s="1"/>
      <c r="B89" s="6"/>
      <c r="C89" s="117" t="s">
        <v>66</v>
      </c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8"/>
      <c r="Z89" s="118"/>
      <c r="AA89" s="118"/>
      <c r="AB89" s="118"/>
      <c r="AC89" s="118"/>
      <c r="AD89" s="8"/>
      <c r="AE89" s="1"/>
    </row>
    <row r="90" spans="1:39" ht="14.25" x14ac:dyDescent="0.25">
      <c r="A90" s="1"/>
      <c r="B90" s="6"/>
      <c r="C90" s="119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0"/>
      <c r="Y90" s="120"/>
      <c r="Z90" s="120"/>
      <c r="AA90" s="120"/>
      <c r="AB90" s="120"/>
      <c r="AC90" s="120"/>
      <c r="AD90" s="8"/>
      <c r="AE90" s="1"/>
    </row>
    <row r="91" spans="1:39" ht="14.25" x14ac:dyDescent="0.25">
      <c r="A91" s="1"/>
      <c r="B91" s="6"/>
      <c r="C91" s="37"/>
      <c r="D91" s="121" t="s">
        <v>67</v>
      </c>
      <c r="E91" s="121"/>
      <c r="F91" s="121"/>
      <c r="G91" s="121"/>
      <c r="H91" s="121"/>
      <c r="I91" s="121"/>
      <c r="J91" s="121"/>
      <c r="K91" s="121"/>
      <c r="L91" s="38"/>
      <c r="M91" s="38"/>
      <c r="N91" s="38"/>
      <c r="O91" s="38"/>
      <c r="P91" s="38"/>
      <c r="Q91" s="38"/>
      <c r="R91" s="38"/>
      <c r="T91" s="38" t="s">
        <v>68</v>
      </c>
      <c r="U91" s="38"/>
      <c r="V91" s="38"/>
      <c r="W91" s="38"/>
      <c r="X91" s="38"/>
      <c r="Y91" s="38"/>
      <c r="Z91" s="38"/>
      <c r="AA91" s="38"/>
      <c r="AB91" s="39"/>
      <c r="AD91" s="8"/>
      <c r="AE91" s="1"/>
    </row>
    <row r="92" spans="1:39" ht="14.25" x14ac:dyDescent="0.25">
      <c r="A92" s="1"/>
      <c r="B92" s="6"/>
      <c r="C92" s="37"/>
      <c r="D92" s="40" t="s">
        <v>69</v>
      </c>
      <c r="E92" s="40"/>
      <c r="F92" s="40"/>
      <c r="G92" s="40" t="s">
        <v>70</v>
      </c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T92" s="40" t="s">
        <v>71</v>
      </c>
      <c r="U92" s="40"/>
      <c r="V92" s="40"/>
      <c r="W92" s="40"/>
      <c r="X92" s="40"/>
      <c r="Y92" s="40"/>
      <c r="Z92" s="40"/>
      <c r="AA92" s="40"/>
      <c r="AB92" s="40" t="s">
        <v>72</v>
      </c>
      <c r="AD92" s="8"/>
      <c r="AE92" s="1"/>
    </row>
    <row r="93" spans="1:39" ht="14.25" x14ac:dyDescent="0.25">
      <c r="A93" s="1"/>
      <c r="B93" s="6"/>
      <c r="C93" s="37"/>
      <c r="D93" s="40"/>
      <c r="E93" s="40"/>
      <c r="F93" s="40"/>
      <c r="G93" s="40" t="s">
        <v>73</v>
      </c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T93" s="40" t="s">
        <v>74</v>
      </c>
      <c r="U93" s="40"/>
      <c r="V93" s="40"/>
      <c r="W93" s="40"/>
      <c r="X93" s="40"/>
      <c r="Y93" s="40"/>
      <c r="Z93" s="40"/>
      <c r="AA93" s="40"/>
      <c r="AB93" s="41" t="s">
        <v>130</v>
      </c>
      <c r="AD93" s="8"/>
      <c r="AE93" s="1"/>
    </row>
    <row r="94" spans="1:39" ht="14.25" x14ac:dyDescent="0.25">
      <c r="A94" s="1"/>
      <c r="B94" s="6"/>
      <c r="C94" s="37"/>
      <c r="D94" s="40" t="s">
        <v>75</v>
      </c>
      <c r="E94" s="40"/>
      <c r="F94" s="40"/>
      <c r="G94" s="40" t="s">
        <v>76</v>
      </c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T94" s="40" t="s">
        <v>77</v>
      </c>
      <c r="U94" s="40"/>
      <c r="V94" s="40"/>
      <c r="W94" s="40"/>
      <c r="X94" s="40"/>
      <c r="Y94" s="40"/>
      <c r="Z94" s="40"/>
      <c r="AA94" s="40"/>
      <c r="AB94" s="41" t="s">
        <v>78</v>
      </c>
      <c r="AD94" s="8"/>
      <c r="AE94" s="1"/>
    </row>
    <row r="95" spans="1:39" ht="15" x14ac:dyDescent="0.25">
      <c r="A95" s="1"/>
      <c r="B95" s="6"/>
      <c r="C95" s="42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4"/>
      <c r="AC95" s="44"/>
      <c r="AD95" s="8"/>
      <c r="AE95" s="1"/>
    </row>
    <row r="96" spans="1:39" ht="14.25" x14ac:dyDescent="0.25">
      <c r="A96" s="1"/>
      <c r="B96" s="45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/>
      <c r="AB96" s="46"/>
      <c r="AC96" s="46"/>
      <c r="AD96" s="47"/>
      <c r="AE96" s="1"/>
    </row>
    <row r="97" spans="1:31" ht="14.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4.25" hidden="1" x14ac:dyDescent="0.25"/>
    <row r="99" spans="1:31" ht="14.25" hidden="1" x14ac:dyDescent="0.25"/>
    <row r="100" spans="1:31" ht="14.25" hidden="1" x14ac:dyDescent="0.25"/>
    <row r="101" spans="1:31" ht="14.25" hidden="1" x14ac:dyDescent="0.25"/>
    <row r="102" spans="1:31" ht="14.25" hidden="1" x14ac:dyDescent="0.25"/>
    <row r="103" spans="1:31" ht="14.25" hidden="1" x14ac:dyDescent="0.25"/>
    <row r="104" spans="1:31" ht="14.25" hidden="1" x14ac:dyDescent="0.25"/>
    <row r="105" spans="1:31" ht="14.25" hidden="1" x14ac:dyDescent="0.25"/>
    <row r="106" spans="1:31" ht="14.25" hidden="1" x14ac:dyDescent="0.25"/>
    <row r="107" spans="1:31" ht="14.25" hidden="1" x14ac:dyDescent="0.25"/>
    <row r="108" spans="1:31" ht="14.25" hidden="1" x14ac:dyDescent="0.25"/>
    <row r="109" spans="1:31" ht="14.25" hidden="1" x14ac:dyDescent="0.25"/>
    <row r="110" spans="1:31" ht="14.25" hidden="1" x14ac:dyDescent="0.25"/>
    <row r="111" spans="1:31" ht="14.25" hidden="1" x14ac:dyDescent="0.25"/>
    <row r="112" spans="1:31" ht="14.25" hidden="1" x14ac:dyDescent="0.25"/>
    <row r="113" ht="14.25" hidden="1" x14ac:dyDescent="0.25"/>
    <row r="114" ht="14.25" hidden="1" x14ac:dyDescent="0.25"/>
    <row r="115" ht="14.25" hidden="1" customHeight="1" x14ac:dyDescent="0.25"/>
    <row r="116" ht="14.25" hidden="1" customHeight="1" x14ac:dyDescent="0.25"/>
    <row r="117" ht="14.25" hidden="1" customHeight="1" x14ac:dyDescent="0.25"/>
    <row r="118" ht="14.25" hidden="1" customHeight="1" x14ac:dyDescent="0.25"/>
    <row r="119" ht="14.25" hidden="1" customHeight="1" x14ac:dyDescent="0.25"/>
    <row r="120" ht="14.25" hidden="1" customHeight="1" x14ac:dyDescent="0.25"/>
    <row r="121" ht="14.25" hidden="1" customHeight="1" x14ac:dyDescent="0.25"/>
    <row r="122" ht="14.25" hidden="1" customHeight="1" x14ac:dyDescent="0.25"/>
    <row r="123" ht="14.25" hidden="1" customHeight="1" x14ac:dyDescent="0.25"/>
    <row r="124" ht="0" hidden="1" customHeight="1" x14ac:dyDescent="0.25"/>
    <row r="125" ht="0" hidden="1" customHeight="1" x14ac:dyDescent="0.25"/>
    <row r="126" ht="0" hidden="1" customHeight="1" x14ac:dyDescent="0.25"/>
    <row r="127" ht="0" hidden="1" customHeight="1" x14ac:dyDescent="0.25"/>
    <row r="128" ht="0" hidden="1" customHeight="1" x14ac:dyDescent="0.25"/>
    <row r="129" ht="0" hidden="1" customHeight="1" x14ac:dyDescent="0.25"/>
    <row r="130" ht="0" hidden="1" customHeight="1" x14ac:dyDescent="0.25"/>
    <row r="131" ht="0" hidden="1" customHeight="1" x14ac:dyDescent="0.25"/>
    <row r="132" ht="0" hidden="1" customHeight="1" x14ac:dyDescent="0.25"/>
    <row r="133" ht="0" hidden="1" customHeight="1" x14ac:dyDescent="0.25"/>
    <row r="134" ht="0" hidden="1" customHeight="1" x14ac:dyDescent="0.25"/>
    <row r="135" ht="0" hidden="1" customHeight="1" x14ac:dyDescent="0.25"/>
    <row r="136" ht="0" hidden="1" customHeight="1" x14ac:dyDescent="0.25"/>
    <row r="137" ht="0" hidden="1" customHeight="1" x14ac:dyDescent="0.25"/>
    <row r="138" ht="0" hidden="1" customHeight="1" x14ac:dyDescent="0.25"/>
    <row r="139" ht="0" hidden="1" customHeight="1" x14ac:dyDescent="0.25"/>
    <row r="140" ht="0" hidden="1" customHeight="1" x14ac:dyDescent="0.25"/>
    <row r="141" ht="0" hidden="1" customHeight="1" x14ac:dyDescent="0.25"/>
    <row r="142" ht="0" hidden="1" customHeight="1" x14ac:dyDescent="0.25"/>
    <row r="143" ht="0" hidden="1" customHeight="1" x14ac:dyDescent="0.25"/>
    <row r="144" ht="14.25" hidden="1" x14ac:dyDescent="0.25"/>
    <row r="145" ht="14.25" hidden="1" x14ac:dyDescent="0.25"/>
    <row r="146" ht="14.25" hidden="1" x14ac:dyDescent="0.25"/>
    <row r="147" ht="14.25" hidden="1" x14ac:dyDescent="0.25"/>
    <row r="148" ht="14.25" hidden="1" x14ac:dyDescent="0.25"/>
    <row r="149" ht="14.25" hidden="1" x14ac:dyDescent="0.25"/>
    <row r="150" ht="14.25" hidden="1" x14ac:dyDescent="0.25"/>
    <row r="151" ht="14.25" hidden="1" x14ac:dyDescent="0.25"/>
    <row r="152" ht="14.25" hidden="1" x14ac:dyDescent="0.25"/>
    <row r="153" ht="14.25" hidden="1" x14ac:dyDescent="0.25"/>
    <row r="154" ht="14.25" hidden="1" x14ac:dyDescent="0.25"/>
    <row r="155" ht="14.25" hidden="1" x14ac:dyDescent="0.25"/>
    <row r="156" ht="14.25" hidden="1" x14ac:dyDescent="0.25"/>
    <row r="157" ht="14.25" hidden="1" x14ac:dyDescent="0.25"/>
    <row r="158" ht="14.25" hidden="1" x14ac:dyDescent="0.25"/>
    <row r="159" ht="14.25" hidden="1" x14ac:dyDescent="0.25"/>
    <row r="160" ht="14.25" hidden="1" x14ac:dyDescent="0.25"/>
    <row r="161" ht="14.25" hidden="1" x14ac:dyDescent="0.25"/>
    <row r="162" ht="14.25" hidden="1" x14ac:dyDescent="0.25"/>
    <row r="163" ht="14.25" hidden="1" x14ac:dyDescent="0.25"/>
    <row r="164" ht="14.25" hidden="1" x14ac:dyDescent="0.25"/>
    <row r="165" ht="14.25" hidden="1" x14ac:dyDescent="0.25"/>
    <row r="166" ht="14.25" hidden="1" x14ac:dyDescent="0.25"/>
    <row r="167" ht="14.25" hidden="1" x14ac:dyDescent="0.25"/>
    <row r="168" ht="14.25" hidden="1" x14ac:dyDescent="0.25"/>
    <row r="169" ht="14.25" hidden="1" x14ac:dyDescent="0.25"/>
    <row r="170" ht="14.25" hidden="1" x14ac:dyDescent="0.25"/>
    <row r="171" ht="14.25" hidden="1" x14ac:dyDescent="0.25"/>
    <row r="172" ht="14.25" hidden="1" x14ac:dyDescent="0.25"/>
    <row r="173" ht="14.25" hidden="1" x14ac:dyDescent="0.25"/>
    <row r="174" ht="14.25" hidden="1" x14ac:dyDescent="0.25"/>
    <row r="175" ht="14.25" hidden="1" x14ac:dyDescent="0.25"/>
    <row r="176" ht="14.25" hidden="1" x14ac:dyDescent="0.25"/>
    <row r="177" ht="14.25" hidden="1" x14ac:dyDescent="0.25"/>
    <row r="178" ht="14.25" hidden="1" x14ac:dyDescent="0.25"/>
    <row r="179" ht="14.25" hidden="1" x14ac:dyDescent="0.25"/>
    <row r="180" ht="14.25" hidden="1" x14ac:dyDescent="0.25"/>
    <row r="181" ht="14.25" hidden="1" x14ac:dyDescent="0.25"/>
    <row r="182" ht="14.25" hidden="1" x14ac:dyDescent="0.25"/>
    <row r="183" ht="14.25" hidden="1" x14ac:dyDescent="0.25"/>
    <row r="184" ht="14.25" hidden="1" x14ac:dyDescent="0.25"/>
    <row r="185" ht="14.25" hidden="1" x14ac:dyDescent="0.25"/>
    <row r="186" ht="14.25" hidden="1" x14ac:dyDescent="0.25"/>
    <row r="187" ht="14.25" hidden="1" x14ac:dyDescent="0.25"/>
    <row r="188" ht="14.25" hidden="1" x14ac:dyDescent="0.25"/>
    <row r="189" ht="14.25" hidden="1" x14ac:dyDescent="0.25"/>
    <row r="190" ht="14.25" hidden="1" x14ac:dyDescent="0.25"/>
    <row r="191" ht="14.25" hidden="1" x14ac:dyDescent="0.25"/>
    <row r="192" ht="14.25" hidden="1" x14ac:dyDescent="0.25"/>
    <row r="193" ht="14.25" hidden="1" x14ac:dyDescent="0.25"/>
    <row r="194" ht="14.25" hidden="1" x14ac:dyDescent="0.25"/>
    <row r="195" ht="14.25" hidden="1" x14ac:dyDescent="0.25"/>
    <row r="196" ht="14.25" hidden="1" x14ac:dyDescent="0.25"/>
    <row r="197" ht="14.25" hidden="1" x14ac:dyDescent="0.25"/>
    <row r="198" ht="14.25" hidden="1" x14ac:dyDescent="0.25"/>
    <row r="199" ht="14.25" hidden="1" x14ac:dyDescent="0.25"/>
    <row r="200" ht="14.25" hidden="1" x14ac:dyDescent="0.25"/>
    <row r="201" ht="14.25" hidden="1" x14ac:dyDescent="0.25"/>
    <row r="202" ht="14.25" hidden="1" x14ac:dyDescent="0.25"/>
    <row r="203" ht="14.25" hidden="1" x14ac:dyDescent="0.25"/>
    <row r="204" ht="14.25" hidden="1" x14ac:dyDescent="0.25"/>
    <row r="205" ht="14.25" hidden="1" x14ac:dyDescent="0.25"/>
    <row r="206" ht="14.25" hidden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</sheetData>
  <sheetProtection algorithmName="SHA-512" hashValue="ZTmU/6ajzv6To7ZDOEPUz9C8TfSU/CgAasKHsCYMdWWJBozVdwDh07wSLg9mL5WJMzJTyNqOMaR2qH63igqE9A==" saltValue="fQ587MRNzoo4Pp9iLOI9Ew==" spinCount="100000" sheet="1" selectLockedCells="1"/>
  <mergeCells count="132">
    <mergeCell ref="D91:K91"/>
    <mergeCell ref="C85:R85"/>
    <mergeCell ref="S85:X85"/>
    <mergeCell ref="C84:R84"/>
    <mergeCell ref="S84:X84"/>
    <mergeCell ref="C81:R81"/>
    <mergeCell ref="S81:X81"/>
    <mergeCell ref="C80:R80"/>
    <mergeCell ref="S80:X80"/>
    <mergeCell ref="C83:R83"/>
    <mergeCell ref="S83:X83"/>
    <mergeCell ref="C82:R82"/>
    <mergeCell ref="S82:X82"/>
    <mergeCell ref="C89:AC90"/>
    <mergeCell ref="C75:R75"/>
    <mergeCell ref="S75:X75"/>
    <mergeCell ref="C74:R74"/>
    <mergeCell ref="S74:X74"/>
    <mergeCell ref="C77:R77"/>
    <mergeCell ref="S77:X77"/>
    <mergeCell ref="C76:R76"/>
    <mergeCell ref="S76:X76"/>
    <mergeCell ref="C79:R79"/>
    <mergeCell ref="S79:X79"/>
    <mergeCell ref="C78:R78"/>
    <mergeCell ref="S78:X78"/>
    <mergeCell ref="C70:R70"/>
    <mergeCell ref="S70:X70"/>
    <mergeCell ref="C69:R69"/>
    <mergeCell ref="S69:X69"/>
    <mergeCell ref="C72:R72"/>
    <mergeCell ref="C73:R73"/>
    <mergeCell ref="S73:X73"/>
    <mergeCell ref="C71:R71"/>
    <mergeCell ref="S71:X71"/>
    <mergeCell ref="C65:R65"/>
    <mergeCell ref="C66:R66"/>
    <mergeCell ref="S66:X66"/>
    <mergeCell ref="C63:R63"/>
    <mergeCell ref="S63:X63"/>
    <mergeCell ref="C68:R68"/>
    <mergeCell ref="S68:X68"/>
    <mergeCell ref="C67:R67"/>
    <mergeCell ref="S67:X67"/>
    <mergeCell ref="C60:R60"/>
    <mergeCell ref="S60:X60"/>
    <mergeCell ref="C59:R59"/>
    <mergeCell ref="S59:X59"/>
    <mergeCell ref="C62:R62"/>
    <mergeCell ref="S62:X62"/>
    <mergeCell ref="C61:R61"/>
    <mergeCell ref="S61:X61"/>
    <mergeCell ref="C64:R64"/>
    <mergeCell ref="C54:R54"/>
    <mergeCell ref="S54:X54"/>
    <mergeCell ref="C53:R53"/>
    <mergeCell ref="S53:X53"/>
    <mergeCell ref="C56:R56"/>
    <mergeCell ref="S56:X56"/>
    <mergeCell ref="C55:R55"/>
    <mergeCell ref="S55:X55"/>
    <mergeCell ref="C58:R58"/>
    <mergeCell ref="S58:X58"/>
    <mergeCell ref="C57:R57"/>
    <mergeCell ref="S57:X57"/>
    <mergeCell ref="C49:R49"/>
    <mergeCell ref="C50:R50"/>
    <mergeCell ref="C51:R51"/>
    <mergeCell ref="S51:X51"/>
    <mergeCell ref="C48:R48"/>
    <mergeCell ref="S48:X48"/>
    <mergeCell ref="C47:R47"/>
    <mergeCell ref="S47:X47"/>
    <mergeCell ref="C52:R52"/>
    <mergeCell ref="S52:X52"/>
    <mergeCell ref="C42:R42"/>
    <mergeCell ref="S42:X42"/>
    <mergeCell ref="C41:R41"/>
    <mergeCell ref="S41:X41"/>
    <mergeCell ref="C44:R44"/>
    <mergeCell ref="S44:X44"/>
    <mergeCell ref="C43:R43"/>
    <mergeCell ref="S43:X43"/>
    <mergeCell ref="C46:R46"/>
    <mergeCell ref="S46:X46"/>
    <mergeCell ref="C45:R45"/>
    <mergeCell ref="S45:X45"/>
    <mergeCell ref="C36:R36"/>
    <mergeCell ref="S36:X36"/>
    <mergeCell ref="C38:R38"/>
    <mergeCell ref="S38:X38"/>
    <mergeCell ref="C37:R37"/>
    <mergeCell ref="S37:X37"/>
    <mergeCell ref="C40:R40"/>
    <mergeCell ref="S40:X40"/>
    <mergeCell ref="C39:R39"/>
    <mergeCell ref="S39:X39"/>
    <mergeCell ref="C31:R31"/>
    <mergeCell ref="S31:X31"/>
    <mergeCell ref="C30:R30"/>
    <mergeCell ref="S30:X30"/>
    <mergeCell ref="C34:R34"/>
    <mergeCell ref="C35:R35"/>
    <mergeCell ref="S35:X35"/>
    <mergeCell ref="C33:R33"/>
    <mergeCell ref="S33:X33"/>
    <mergeCell ref="C32:R32"/>
    <mergeCell ref="S32:X32"/>
    <mergeCell ref="C25:R25"/>
    <mergeCell ref="S25:X25"/>
    <mergeCell ref="C24:R24"/>
    <mergeCell ref="S24:X24"/>
    <mergeCell ref="C27:R27"/>
    <mergeCell ref="S27:X27"/>
    <mergeCell ref="C26:R26"/>
    <mergeCell ref="S26:X26"/>
    <mergeCell ref="C29:R29"/>
    <mergeCell ref="S29:X29"/>
    <mergeCell ref="C28:R28"/>
    <mergeCell ref="S28:X28"/>
    <mergeCell ref="K3:N3"/>
    <mergeCell ref="G11:Z11"/>
    <mergeCell ref="G13:Z13"/>
    <mergeCell ref="C16:AC16"/>
    <mergeCell ref="I18:M18"/>
    <mergeCell ref="C22:R22"/>
    <mergeCell ref="C20:R20"/>
    <mergeCell ref="S20:X20"/>
    <mergeCell ref="C23:R23"/>
    <mergeCell ref="S23:X23"/>
    <mergeCell ref="C21:R21"/>
    <mergeCell ref="S21:X21"/>
  </mergeCells>
  <pageMargins left="0.70866141732283472" right="0.70866141732283472" top="0.74803149606299213" bottom="0.74803149606299213" header="0.31496062992125984" footer="0.31496062992125984"/>
  <pageSetup paperSize="9" scale="51" fitToHeight="5" orientation="portrait" r:id="rId1"/>
  <rowBreaks count="1" manualBreakCount="1">
    <brk id="62" max="16383" man="1"/>
  </rowBreaks>
  <drawing r:id="rId2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D25AC-B5DE-43CE-AF9A-AFFEA3A54275}">
  <sheetPr codeName="Folha15">
    <pageSetUpPr fitToPage="1"/>
  </sheetPr>
  <dimension ref="A1:BG312"/>
  <sheetViews>
    <sheetView showGridLines="0" showRowColHeaders="0" topLeftCell="A10" zoomScaleNormal="100" zoomScaleSheetLayoutView="100" workbookViewId="0">
      <selection activeCell="Y22" sqref="Y22"/>
    </sheetView>
  </sheetViews>
  <sheetFormatPr defaultColWidth="0" defaultRowHeight="0" customHeight="1" zeroHeight="1" x14ac:dyDescent="0.25"/>
  <cols>
    <col min="1" max="1" width="2.28515625" style="2" customWidth="1"/>
    <col min="2" max="2" width="5.5703125" style="2" customWidth="1"/>
    <col min="3" max="17" width="3.42578125" style="2" customWidth="1"/>
    <col min="18" max="18" width="3.28515625" style="2" customWidth="1"/>
    <col min="19" max="24" width="1.7109375" style="2" customWidth="1"/>
    <col min="25" max="26" width="23.28515625" style="2" customWidth="1"/>
    <col min="27" max="27" width="23.7109375" style="2" customWidth="1"/>
    <col min="28" max="28" width="23.140625" style="2" customWidth="1"/>
    <col min="29" max="29" width="15.7109375" style="2" customWidth="1"/>
    <col min="30" max="30" width="5.85546875" style="2" customWidth="1"/>
    <col min="31" max="31" width="2.140625" style="2" customWidth="1"/>
    <col min="32" max="32" width="6.7109375" style="2" hidden="1" customWidth="1"/>
    <col min="33" max="33" width="81.140625" style="2" hidden="1" customWidth="1"/>
    <col min="34" max="34" width="11.42578125" style="2" hidden="1" customWidth="1"/>
    <col min="35" max="59" width="10.140625" style="2" hidden="1" customWidth="1"/>
    <col min="60" max="16384" width="9.140625" style="2" hidden="1"/>
  </cols>
  <sheetData>
    <row r="1" spans="1:31" ht="9.9499999999999993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14.25" x14ac:dyDescent="0.25">
      <c r="A2" s="1"/>
      <c r="B2" s="5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1"/>
    </row>
    <row r="3" spans="1:31" ht="15" customHeight="1" x14ac:dyDescent="0.25">
      <c r="A3" s="1"/>
      <c r="B3" s="6"/>
      <c r="C3" s="7"/>
      <c r="D3" s="7"/>
      <c r="E3" s="7"/>
      <c r="F3" s="7"/>
      <c r="G3" s="7"/>
      <c r="H3" s="7"/>
      <c r="I3" s="7"/>
      <c r="J3" s="7"/>
      <c r="K3" s="85" t="s">
        <v>123</v>
      </c>
      <c r="L3" s="85"/>
      <c r="M3" s="85"/>
      <c r="N3" s="85"/>
      <c r="O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D3" s="8"/>
      <c r="AE3" s="1"/>
    </row>
    <row r="4" spans="1:31" ht="14.25" x14ac:dyDescent="0.25">
      <c r="A4" s="1"/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8"/>
      <c r="AE4" s="1"/>
    </row>
    <row r="5" spans="1:31" ht="14.25" x14ac:dyDescent="0.25">
      <c r="A5" s="1"/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/>
      <c r="AE5" s="1"/>
    </row>
    <row r="6" spans="1:31" ht="14.25" x14ac:dyDescent="0.25">
      <c r="A6" s="1"/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/>
      <c r="AE6" s="1"/>
    </row>
    <row r="7" spans="1:31" ht="14.25" x14ac:dyDescent="0.25">
      <c r="A7" s="1"/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8"/>
      <c r="AE7" s="1"/>
    </row>
    <row r="8" spans="1:31" ht="20.100000000000001" customHeight="1" x14ac:dyDescent="0.25">
      <c r="A8" s="1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2"/>
      <c r="AE8" s="1"/>
    </row>
    <row r="9" spans="1:31" ht="20.100000000000001" customHeight="1" x14ac:dyDescent="0.25">
      <c r="A9" s="1"/>
      <c r="B9" s="13"/>
      <c r="C9" s="14" t="s">
        <v>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6"/>
      <c r="AE9" s="1"/>
    </row>
    <row r="10" spans="1:31" ht="20.100000000000001" customHeight="1" x14ac:dyDescent="0.25">
      <c r="A10" s="1"/>
      <c r="B10" s="13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6"/>
      <c r="AE10" s="1"/>
    </row>
    <row r="11" spans="1:31" ht="20.100000000000001" customHeight="1" x14ac:dyDescent="0.25">
      <c r="A11" s="1"/>
      <c r="B11" s="13"/>
      <c r="C11" s="17" t="s">
        <v>1</v>
      </c>
      <c r="D11" s="18"/>
      <c r="E11" s="18"/>
      <c r="F11" s="18"/>
      <c r="G11" s="122">
        <f>+BALANCOEMPRESA!G11</f>
        <v>0</v>
      </c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5"/>
      <c r="AB11" s="15"/>
      <c r="AC11" s="15"/>
      <c r="AD11" s="16"/>
      <c r="AE11" s="1"/>
    </row>
    <row r="12" spans="1:31" ht="20.100000000000001" customHeight="1" x14ac:dyDescent="0.25">
      <c r="A12" s="1"/>
      <c r="B12" s="13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5"/>
      <c r="AB12" s="15"/>
      <c r="AC12" s="15"/>
      <c r="AD12" s="16"/>
      <c r="AE12" s="1"/>
    </row>
    <row r="13" spans="1:31" ht="20.100000000000001" customHeight="1" x14ac:dyDescent="0.25">
      <c r="A13" s="1"/>
      <c r="B13" s="13"/>
      <c r="C13" s="17" t="s">
        <v>2</v>
      </c>
      <c r="D13" s="19"/>
      <c r="E13" s="19"/>
      <c r="F13" s="19"/>
      <c r="G13" s="123">
        <f>+BALANCOEMPRESA!G13</f>
        <v>0</v>
      </c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5"/>
      <c r="AB13" s="15"/>
      <c r="AC13" s="15"/>
      <c r="AD13" s="16"/>
      <c r="AE13" s="1"/>
    </row>
    <row r="14" spans="1:31" ht="20.100000000000001" customHeight="1" x14ac:dyDescent="0.25">
      <c r="A14" s="1"/>
      <c r="B14" s="13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16"/>
      <c r="AE14" s="1"/>
    </row>
    <row r="15" spans="1:31" ht="19.5" customHeight="1" x14ac:dyDescent="0.25">
      <c r="A15" s="1"/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3"/>
      <c r="AE15" s="1"/>
    </row>
    <row r="16" spans="1:31" ht="20.100000000000001" customHeight="1" x14ac:dyDescent="0.25">
      <c r="A16" s="1"/>
      <c r="B16" s="6"/>
      <c r="C16" s="88" t="s">
        <v>122</v>
      </c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"/>
      <c r="AE16" s="1"/>
    </row>
    <row r="17" spans="1:39" ht="20.100000000000001" customHeight="1" x14ac:dyDescent="0.25">
      <c r="A17" s="1"/>
      <c r="B17" s="6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8"/>
      <c r="AE17" s="1"/>
    </row>
    <row r="18" spans="1:39" ht="20.100000000000001" customHeight="1" x14ac:dyDescent="0.25">
      <c r="A18" s="1"/>
      <c r="B18" s="6"/>
      <c r="C18" s="25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8"/>
      <c r="AE18" s="1"/>
    </row>
    <row r="19" spans="1:39" ht="20.100000000000001" customHeight="1" x14ac:dyDescent="0.25">
      <c r="A19" s="1"/>
      <c r="B19" s="6"/>
      <c r="C19" s="124" t="s">
        <v>5</v>
      </c>
      <c r="D19" s="124"/>
      <c r="E19" s="58"/>
      <c r="F19" s="59"/>
      <c r="G19" s="59"/>
      <c r="H19" s="59"/>
      <c r="I19" s="60"/>
      <c r="J19" s="60"/>
      <c r="K19" s="60"/>
      <c r="L19" s="60"/>
      <c r="M19" s="60"/>
      <c r="N19" s="61"/>
      <c r="O19" s="61"/>
      <c r="P19" s="131"/>
      <c r="Q19" s="131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8"/>
      <c r="AE19" s="1"/>
    </row>
    <row r="20" spans="1:39" ht="20.100000000000001" customHeight="1" x14ac:dyDescent="0.25">
      <c r="A20" s="1"/>
      <c r="B20" s="62">
        <v>0</v>
      </c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33" t="s">
        <v>7</v>
      </c>
      <c r="T20" s="133"/>
      <c r="U20" s="133"/>
      <c r="V20" s="133"/>
      <c r="W20" s="133"/>
      <c r="X20" s="133"/>
      <c r="Y20" s="70">
        <f>+BALANCOEMPRESAPOSPROJECTO!Y21</f>
        <v>1900</v>
      </c>
      <c r="Z20" s="70">
        <f>+BALANCOEMPRESAPOSPROJECTO!Z21</f>
        <v>1901</v>
      </c>
      <c r="AA20" s="70">
        <f>+BALANCOEMPRESAPOSPROJECTO!AA21</f>
        <v>1902</v>
      </c>
      <c r="AB20" s="77">
        <f>+BALANCOEMPRESAPOSPROJECTO!AB21</f>
        <v>1903</v>
      </c>
      <c r="AC20" s="70">
        <f>+BALANCOEMPRESAPOSPROJECTO!AC21</f>
        <v>1904</v>
      </c>
      <c r="AD20" s="8"/>
      <c r="AE20" s="1"/>
      <c r="AF20" s="2" t="s">
        <v>80</v>
      </c>
      <c r="AG20" s="2" t="s">
        <v>81</v>
      </c>
      <c r="AH20" s="2" t="s">
        <v>7</v>
      </c>
      <c r="AI20" s="2" t="s">
        <v>117</v>
      </c>
      <c r="AJ20" s="2" t="s">
        <v>118</v>
      </c>
      <c r="AK20" s="2" t="s">
        <v>119</v>
      </c>
      <c r="AL20" s="2" t="s">
        <v>120</v>
      </c>
      <c r="AM20" s="2" t="s">
        <v>121</v>
      </c>
    </row>
    <row r="21" spans="1:39" ht="20.100000000000001" customHeight="1" x14ac:dyDescent="0.25">
      <c r="A21" s="1"/>
      <c r="B21" s="62">
        <v>31</v>
      </c>
      <c r="C21" s="49" t="s">
        <v>82</v>
      </c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78"/>
      <c r="AD21" s="8"/>
      <c r="AE21" s="1"/>
      <c r="AF21" s="2">
        <f t="shared" ref="AF21:AF50" si="0">+B21</f>
        <v>31</v>
      </c>
      <c r="AG21" s="34" t="str">
        <f t="shared" ref="AG21:AG50" si="1">+C21</f>
        <v>RENDIMENTOS E GASTOS</v>
      </c>
      <c r="AH21" s="2">
        <f t="shared" ref="AH21:AH50" si="2">+S21</f>
        <v>0</v>
      </c>
      <c r="AI21" s="2">
        <f t="shared" ref="AI21:AI50" si="3">+Y21</f>
        <v>0</v>
      </c>
      <c r="AJ21" s="2">
        <f t="shared" ref="AJ21:AJ50" si="4">+Z21</f>
        <v>0</v>
      </c>
      <c r="AK21" s="2">
        <f t="shared" ref="AK21:AK50" si="5">+AA21</f>
        <v>0</v>
      </c>
      <c r="AL21" s="2">
        <f t="shared" ref="AL21:AL50" si="6">+AB21</f>
        <v>0</v>
      </c>
      <c r="AM21" s="2">
        <f t="shared" ref="AM21:AM50" si="7">+AC21</f>
        <v>0</v>
      </c>
    </row>
    <row r="22" spans="1:39" ht="20.100000000000001" customHeight="1" x14ac:dyDescent="0.25">
      <c r="A22" s="1"/>
      <c r="B22" s="62">
        <v>32</v>
      </c>
      <c r="C22" s="51" t="s">
        <v>83</v>
      </c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3"/>
      <c r="S22" s="132" t="s">
        <v>84</v>
      </c>
      <c r="T22" s="132"/>
      <c r="U22" s="132"/>
      <c r="V22" s="132"/>
      <c r="W22" s="132"/>
      <c r="X22" s="132"/>
      <c r="Y22" s="80"/>
      <c r="Z22" s="81"/>
      <c r="AA22" s="81"/>
      <c r="AB22" s="83"/>
      <c r="AC22" s="81"/>
      <c r="AD22" s="8"/>
      <c r="AE22" s="1"/>
      <c r="AF22" s="2">
        <f t="shared" si="0"/>
        <v>32</v>
      </c>
      <c r="AG22" s="34" t="str">
        <f t="shared" si="1"/>
        <v>Vendas e serviços prestados</v>
      </c>
      <c r="AH22" s="2" t="str">
        <f t="shared" si="2"/>
        <v>+</v>
      </c>
      <c r="AI22" s="2">
        <f t="shared" si="3"/>
        <v>0</v>
      </c>
      <c r="AJ22" s="2">
        <f t="shared" si="4"/>
        <v>0</v>
      </c>
      <c r="AK22" s="2">
        <f t="shared" si="5"/>
        <v>0</v>
      </c>
      <c r="AL22" s="2">
        <f t="shared" si="6"/>
        <v>0</v>
      </c>
      <c r="AM22" s="2">
        <f t="shared" si="7"/>
        <v>0</v>
      </c>
    </row>
    <row r="23" spans="1:39" ht="20.100000000000001" customHeight="1" x14ac:dyDescent="0.25">
      <c r="A23" s="1"/>
      <c r="B23" s="62">
        <v>33</v>
      </c>
      <c r="C23" s="51" t="s">
        <v>85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3"/>
      <c r="S23" s="132" t="s">
        <v>84</v>
      </c>
      <c r="T23" s="132"/>
      <c r="U23" s="132"/>
      <c r="V23" s="132"/>
      <c r="W23" s="132"/>
      <c r="X23" s="132"/>
      <c r="Y23" s="80"/>
      <c r="Z23" s="81"/>
      <c r="AA23" s="81"/>
      <c r="AB23" s="83"/>
      <c r="AC23" s="81"/>
      <c r="AD23" s="8"/>
      <c r="AE23" s="1"/>
      <c r="AF23" s="2">
        <f t="shared" si="0"/>
        <v>33</v>
      </c>
      <c r="AG23" s="34" t="str">
        <f t="shared" si="1"/>
        <v>Subsídios à exploração</v>
      </c>
      <c r="AH23" s="2" t="str">
        <f t="shared" si="2"/>
        <v>+</v>
      </c>
      <c r="AI23" s="2">
        <f t="shared" si="3"/>
        <v>0</v>
      </c>
      <c r="AJ23" s="2">
        <f t="shared" si="4"/>
        <v>0</v>
      </c>
      <c r="AK23" s="2">
        <f t="shared" si="5"/>
        <v>0</v>
      </c>
      <c r="AL23" s="2">
        <f t="shared" si="6"/>
        <v>0</v>
      </c>
      <c r="AM23" s="2">
        <f t="shared" si="7"/>
        <v>0</v>
      </c>
    </row>
    <row r="24" spans="1:39" ht="20.100000000000001" customHeight="1" x14ac:dyDescent="0.25">
      <c r="A24" s="1"/>
      <c r="B24" s="62">
        <v>34</v>
      </c>
      <c r="C24" s="51" t="s">
        <v>86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3"/>
      <c r="S24" s="132" t="s">
        <v>87</v>
      </c>
      <c r="T24" s="132"/>
      <c r="U24" s="132"/>
      <c r="V24" s="132"/>
      <c r="W24" s="132"/>
      <c r="X24" s="132"/>
      <c r="Y24" s="80"/>
      <c r="Z24" s="81"/>
      <c r="AA24" s="81"/>
      <c r="AB24" s="83"/>
      <c r="AC24" s="81"/>
      <c r="AD24" s="8"/>
      <c r="AE24" s="1"/>
      <c r="AF24" s="2">
        <f t="shared" si="0"/>
        <v>34</v>
      </c>
      <c r="AG24" s="34" t="str">
        <f t="shared" si="1"/>
        <v>Ganhos/perdas imputados de subsidiárias, associadas e empreendimentos conjuntos</v>
      </c>
      <c r="AH24" s="2" t="str">
        <f t="shared" si="2"/>
        <v>+/-</v>
      </c>
      <c r="AI24" s="2">
        <f t="shared" si="3"/>
        <v>0</v>
      </c>
      <c r="AJ24" s="2">
        <f t="shared" si="4"/>
        <v>0</v>
      </c>
      <c r="AK24" s="2">
        <f t="shared" si="5"/>
        <v>0</v>
      </c>
      <c r="AL24" s="2">
        <f t="shared" si="6"/>
        <v>0</v>
      </c>
      <c r="AM24" s="2">
        <f t="shared" si="7"/>
        <v>0</v>
      </c>
    </row>
    <row r="25" spans="1:39" ht="20.100000000000001" customHeight="1" x14ac:dyDescent="0.25">
      <c r="A25" s="1"/>
      <c r="B25" s="62">
        <v>35</v>
      </c>
      <c r="C25" s="51" t="s">
        <v>88</v>
      </c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3"/>
      <c r="S25" s="132" t="s">
        <v>87</v>
      </c>
      <c r="T25" s="132"/>
      <c r="U25" s="132"/>
      <c r="V25" s="132"/>
      <c r="W25" s="132"/>
      <c r="X25" s="132"/>
      <c r="Y25" s="80"/>
      <c r="Z25" s="81"/>
      <c r="AA25" s="81"/>
      <c r="AB25" s="83"/>
      <c r="AC25" s="81"/>
      <c r="AD25" s="8"/>
      <c r="AE25" s="1"/>
      <c r="AF25" s="2">
        <f t="shared" si="0"/>
        <v>35</v>
      </c>
      <c r="AG25" s="34" t="str">
        <f t="shared" si="1"/>
        <v>Variação nos inventários da produção</v>
      </c>
      <c r="AH25" s="2" t="str">
        <f t="shared" si="2"/>
        <v>+/-</v>
      </c>
      <c r="AI25" s="2">
        <f t="shared" si="3"/>
        <v>0</v>
      </c>
      <c r="AJ25" s="2">
        <f t="shared" si="4"/>
        <v>0</v>
      </c>
      <c r="AK25" s="2">
        <f t="shared" si="5"/>
        <v>0</v>
      </c>
      <c r="AL25" s="2">
        <f t="shared" si="6"/>
        <v>0</v>
      </c>
      <c r="AM25" s="2">
        <f t="shared" si="7"/>
        <v>0</v>
      </c>
    </row>
    <row r="26" spans="1:39" ht="20.100000000000001" customHeight="1" x14ac:dyDescent="0.25">
      <c r="A26" s="1"/>
      <c r="B26" s="62">
        <v>36</v>
      </c>
      <c r="C26" s="51" t="s">
        <v>89</v>
      </c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3"/>
      <c r="S26" s="132" t="s">
        <v>84</v>
      </c>
      <c r="T26" s="132"/>
      <c r="U26" s="132"/>
      <c r="V26" s="132"/>
      <c r="W26" s="132"/>
      <c r="X26" s="132"/>
      <c r="Y26" s="80"/>
      <c r="Z26" s="81"/>
      <c r="AA26" s="81"/>
      <c r="AB26" s="83"/>
      <c r="AC26" s="81"/>
      <c r="AD26" s="8"/>
      <c r="AE26" s="1"/>
      <c r="AF26" s="2">
        <f t="shared" si="0"/>
        <v>36</v>
      </c>
      <c r="AG26" s="34" t="str">
        <f t="shared" si="1"/>
        <v>Trabalhos para a própria entidade</v>
      </c>
      <c r="AH26" s="2" t="str">
        <f t="shared" si="2"/>
        <v>+</v>
      </c>
      <c r="AI26" s="2">
        <f t="shared" si="3"/>
        <v>0</v>
      </c>
      <c r="AJ26" s="2">
        <f t="shared" si="4"/>
        <v>0</v>
      </c>
      <c r="AK26" s="2">
        <f t="shared" si="5"/>
        <v>0</v>
      </c>
      <c r="AL26" s="2">
        <f t="shared" si="6"/>
        <v>0</v>
      </c>
      <c r="AM26" s="2">
        <f t="shared" si="7"/>
        <v>0</v>
      </c>
    </row>
    <row r="27" spans="1:39" ht="20.100000000000001" customHeight="1" x14ac:dyDescent="0.25">
      <c r="A27" s="1"/>
      <c r="B27" s="62">
        <v>37</v>
      </c>
      <c r="C27" s="51" t="s">
        <v>90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3"/>
      <c r="S27" s="132" t="s">
        <v>91</v>
      </c>
      <c r="T27" s="132"/>
      <c r="U27" s="132"/>
      <c r="V27" s="132"/>
      <c r="W27" s="132"/>
      <c r="X27" s="132"/>
      <c r="Y27" s="80"/>
      <c r="Z27" s="81"/>
      <c r="AA27" s="81"/>
      <c r="AB27" s="83"/>
      <c r="AC27" s="81"/>
      <c r="AD27" s="8"/>
      <c r="AE27" s="1"/>
      <c r="AF27" s="2">
        <f t="shared" si="0"/>
        <v>37</v>
      </c>
      <c r="AG27" s="34" t="str">
        <f t="shared" si="1"/>
        <v>Custo das mercadorias vendidas e das matérias consumidas</v>
      </c>
      <c r="AH27" s="2" t="str">
        <f t="shared" si="2"/>
        <v>-</v>
      </c>
      <c r="AI27" s="2">
        <f t="shared" si="3"/>
        <v>0</v>
      </c>
      <c r="AJ27" s="2">
        <f t="shared" si="4"/>
        <v>0</v>
      </c>
      <c r="AK27" s="2">
        <f t="shared" si="5"/>
        <v>0</v>
      </c>
      <c r="AL27" s="2">
        <f t="shared" si="6"/>
        <v>0</v>
      </c>
      <c r="AM27" s="2">
        <f t="shared" si="7"/>
        <v>0</v>
      </c>
    </row>
    <row r="28" spans="1:39" ht="20.100000000000001" customHeight="1" x14ac:dyDescent="0.25">
      <c r="A28" s="1"/>
      <c r="B28" s="62">
        <v>38</v>
      </c>
      <c r="C28" s="51" t="s">
        <v>92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3"/>
      <c r="S28" s="132" t="s">
        <v>91</v>
      </c>
      <c r="T28" s="132"/>
      <c r="U28" s="132"/>
      <c r="V28" s="132"/>
      <c r="W28" s="132"/>
      <c r="X28" s="132"/>
      <c r="Y28" s="80"/>
      <c r="Z28" s="81"/>
      <c r="AA28" s="81"/>
      <c r="AB28" s="83"/>
      <c r="AC28" s="81"/>
      <c r="AD28" s="8"/>
      <c r="AE28" s="1"/>
      <c r="AF28" s="2">
        <f t="shared" si="0"/>
        <v>38</v>
      </c>
      <c r="AG28" s="34" t="str">
        <f t="shared" si="1"/>
        <v>Fornecimentos e serviços externos</v>
      </c>
      <c r="AH28" s="2" t="str">
        <f t="shared" si="2"/>
        <v>-</v>
      </c>
      <c r="AI28" s="2">
        <f t="shared" si="3"/>
        <v>0</v>
      </c>
      <c r="AJ28" s="2">
        <f t="shared" si="4"/>
        <v>0</v>
      </c>
      <c r="AK28" s="2">
        <f t="shared" si="5"/>
        <v>0</v>
      </c>
      <c r="AL28" s="2">
        <f t="shared" si="6"/>
        <v>0</v>
      </c>
      <c r="AM28" s="2">
        <f t="shared" si="7"/>
        <v>0</v>
      </c>
    </row>
    <row r="29" spans="1:39" ht="20.100000000000001" customHeight="1" x14ac:dyDescent="0.25">
      <c r="A29" s="1"/>
      <c r="B29" s="62">
        <v>39</v>
      </c>
      <c r="C29" s="51" t="s">
        <v>93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3"/>
      <c r="S29" s="132" t="s">
        <v>91</v>
      </c>
      <c r="T29" s="132"/>
      <c r="U29" s="132"/>
      <c r="V29" s="132"/>
      <c r="W29" s="132"/>
      <c r="X29" s="132"/>
      <c r="Y29" s="80"/>
      <c r="Z29" s="81"/>
      <c r="AA29" s="81"/>
      <c r="AB29" s="83"/>
      <c r="AC29" s="81"/>
      <c r="AD29" s="8"/>
      <c r="AE29" s="1"/>
      <c r="AF29" s="2">
        <f t="shared" si="0"/>
        <v>39</v>
      </c>
      <c r="AG29" s="34" t="str">
        <f t="shared" si="1"/>
        <v>Gastos com o pessoal</v>
      </c>
      <c r="AH29" s="2" t="str">
        <f t="shared" si="2"/>
        <v>-</v>
      </c>
      <c r="AI29" s="2">
        <f t="shared" si="3"/>
        <v>0</v>
      </c>
      <c r="AJ29" s="2">
        <f t="shared" si="4"/>
        <v>0</v>
      </c>
      <c r="AK29" s="2">
        <f t="shared" si="5"/>
        <v>0</v>
      </c>
      <c r="AL29" s="2">
        <f t="shared" si="6"/>
        <v>0</v>
      </c>
      <c r="AM29" s="2">
        <f t="shared" si="7"/>
        <v>0</v>
      </c>
    </row>
    <row r="30" spans="1:39" ht="20.100000000000001" customHeight="1" x14ac:dyDescent="0.25">
      <c r="A30" s="1"/>
      <c r="B30" s="62">
        <v>40</v>
      </c>
      <c r="C30" s="51" t="s">
        <v>94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3"/>
      <c r="S30" s="132" t="s">
        <v>95</v>
      </c>
      <c r="T30" s="132"/>
      <c r="U30" s="132"/>
      <c r="V30" s="132"/>
      <c r="W30" s="132"/>
      <c r="X30" s="132"/>
      <c r="Y30" s="80"/>
      <c r="Z30" s="81"/>
      <c r="AA30" s="81"/>
      <c r="AB30" s="83"/>
      <c r="AC30" s="81"/>
      <c r="AD30" s="8"/>
      <c r="AE30" s="1"/>
      <c r="AF30" s="2">
        <f t="shared" si="0"/>
        <v>40</v>
      </c>
      <c r="AG30" s="34" t="str">
        <f t="shared" si="1"/>
        <v>Imparidade de inventários (perdas/reversões)</v>
      </c>
      <c r="AH30" s="2" t="str">
        <f t="shared" si="2"/>
        <v>-/+</v>
      </c>
      <c r="AI30" s="2">
        <f t="shared" si="3"/>
        <v>0</v>
      </c>
      <c r="AJ30" s="2">
        <f t="shared" si="4"/>
        <v>0</v>
      </c>
      <c r="AK30" s="2">
        <f t="shared" si="5"/>
        <v>0</v>
      </c>
      <c r="AL30" s="2">
        <f t="shared" si="6"/>
        <v>0</v>
      </c>
      <c r="AM30" s="2">
        <f t="shared" si="7"/>
        <v>0</v>
      </c>
    </row>
    <row r="31" spans="1:39" ht="20.100000000000001" customHeight="1" x14ac:dyDescent="0.25">
      <c r="A31" s="1"/>
      <c r="B31" s="62">
        <v>41</v>
      </c>
      <c r="C31" s="51" t="s">
        <v>96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3"/>
      <c r="S31" s="132" t="s">
        <v>95</v>
      </c>
      <c r="T31" s="132"/>
      <c r="U31" s="132"/>
      <c r="V31" s="132"/>
      <c r="W31" s="132"/>
      <c r="X31" s="132"/>
      <c r="Y31" s="80"/>
      <c r="Z31" s="81"/>
      <c r="AA31" s="81"/>
      <c r="AB31" s="83"/>
      <c r="AC31" s="81"/>
      <c r="AD31" s="8"/>
      <c r="AE31" s="1"/>
      <c r="AF31" s="2">
        <f t="shared" si="0"/>
        <v>41</v>
      </c>
      <c r="AG31" s="34" t="str">
        <f t="shared" si="1"/>
        <v>Imparidade de dívidas a receber (perdas/reversões)</v>
      </c>
      <c r="AH31" s="2" t="str">
        <f t="shared" si="2"/>
        <v>-/+</v>
      </c>
      <c r="AI31" s="2">
        <f t="shared" si="3"/>
        <v>0</v>
      </c>
      <c r="AJ31" s="2">
        <f t="shared" si="4"/>
        <v>0</v>
      </c>
      <c r="AK31" s="2">
        <f t="shared" si="5"/>
        <v>0</v>
      </c>
      <c r="AL31" s="2">
        <f t="shared" si="6"/>
        <v>0</v>
      </c>
      <c r="AM31" s="2">
        <f t="shared" si="7"/>
        <v>0</v>
      </c>
    </row>
    <row r="32" spans="1:39" ht="20.100000000000001" customHeight="1" x14ac:dyDescent="0.25">
      <c r="A32" s="1"/>
      <c r="B32" s="62">
        <v>42</v>
      </c>
      <c r="C32" s="51" t="s">
        <v>97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3"/>
      <c r="S32" s="132" t="s">
        <v>95</v>
      </c>
      <c r="T32" s="132"/>
      <c r="U32" s="132"/>
      <c r="V32" s="132"/>
      <c r="W32" s="132"/>
      <c r="X32" s="132"/>
      <c r="Y32" s="80"/>
      <c r="Z32" s="81"/>
      <c r="AA32" s="81"/>
      <c r="AB32" s="83"/>
      <c r="AC32" s="81"/>
      <c r="AD32" s="8"/>
      <c r="AE32" s="1"/>
      <c r="AF32" s="2">
        <f t="shared" si="0"/>
        <v>42</v>
      </c>
      <c r="AG32" s="34" t="str">
        <f t="shared" si="1"/>
        <v>Provisões (perdas/reduções)</v>
      </c>
      <c r="AH32" s="2" t="str">
        <f t="shared" si="2"/>
        <v>-/+</v>
      </c>
      <c r="AI32" s="2">
        <f t="shared" si="3"/>
        <v>0</v>
      </c>
      <c r="AJ32" s="2">
        <f t="shared" si="4"/>
        <v>0</v>
      </c>
      <c r="AK32" s="2">
        <f t="shared" si="5"/>
        <v>0</v>
      </c>
      <c r="AL32" s="2">
        <f t="shared" si="6"/>
        <v>0</v>
      </c>
      <c r="AM32" s="2">
        <f t="shared" si="7"/>
        <v>0</v>
      </c>
    </row>
    <row r="33" spans="1:39" ht="20.100000000000001" customHeight="1" x14ac:dyDescent="0.25">
      <c r="A33" s="1"/>
      <c r="B33" s="62">
        <v>43</v>
      </c>
      <c r="C33" s="51" t="s">
        <v>98</v>
      </c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3"/>
      <c r="S33" s="132" t="s">
        <v>95</v>
      </c>
      <c r="T33" s="132"/>
      <c r="U33" s="132"/>
      <c r="V33" s="132"/>
      <c r="W33" s="132"/>
      <c r="X33" s="132"/>
      <c r="Y33" s="80"/>
      <c r="Z33" s="81"/>
      <c r="AA33" s="81"/>
      <c r="AB33" s="83"/>
      <c r="AC33" s="81"/>
      <c r="AD33" s="8"/>
      <c r="AE33" s="1"/>
      <c r="AF33" s="2">
        <f t="shared" si="0"/>
        <v>43</v>
      </c>
      <c r="AG33" s="34" t="str">
        <f t="shared" si="1"/>
        <v>Imparidade de investimentos não depreciáveis/amortizações (perdas/reversões)</v>
      </c>
      <c r="AH33" s="2" t="str">
        <f t="shared" si="2"/>
        <v>-/+</v>
      </c>
      <c r="AI33" s="2">
        <f t="shared" si="3"/>
        <v>0</v>
      </c>
      <c r="AJ33" s="2">
        <f t="shared" si="4"/>
        <v>0</v>
      </c>
      <c r="AK33" s="2">
        <f t="shared" si="5"/>
        <v>0</v>
      </c>
      <c r="AL33" s="2">
        <f t="shared" si="6"/>
        <v>0</v>
      </c>
      <c r="AM33" s="2">
        <f t="shared" si="7"/>
        <v>0</v>
      </c>
    </row>
    <row r="34" spans="1:39" ht="20.100000000000001" customHeight="1" x14ac:dyDescent="0.25">
      <c r="A34" s="1"/>
      <c r="B34" s="62">
        <v>44</v>
      </c>
      <c r="C34" s="51" t="s">
        <v>99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3"/>
      <c r="S34" s="132" t="s">
        <v>87</v>
      </c>
      <c r="T34" s="132"/>
      <c r="U34" s="132"/>
      <c r="V34" s="132"/>
      <c r="W34" s="132"/>
      <c r="X34" s="132"/>
      <c r="Y34" s="80"/>
      <c r="Z34" s="81"/>
      <c r="AA34" s="81"/>
      <c r="AB34" s="83"/>
      <c r="AC34" s="81"/>
      <c r="AD34" s="8"/>
      <c r="AE34" s="1"/>
      <c r="AF34" s="2">
        <f t="shared" si="0"/>
        <v>44</v>
      </c>
      <c r="AG34" s="34" t="str">
        <f t="shared" si="1"/>
        <v>Aumentos/reduções de justo valor</v>
      </c>
      <c r="AH34" s="2" t="str">
        <f t="shared" si="2"/>
        <v>+/-</v>
      </c>
      <c r="AI34" s="2">
        <f t="shared" si="3"/>
        <v>0</v>
      </c>
      <c r="AJ34" s="2">
        <f t="shared" si="4"/>
        <v>0</v>
      </c>
      <c r="AK34" s="2">
        <f t="shared" si="5"/>
        <v>0</v>
      </c>
      <c r="AL34" s="2">
        <f t="shared" si="6"/>
        <v>0</v>
      </c>
      <c r="AM34" s="2">
        <f t="shared" si="7"/>
        <v>0</v>
      </c>
    </row>
    <row r="35" spans="1:39" ht="20.100000000000001" customHeight="1" x14ac:dyDescent="0.25">
      <c r="A35" s="1"/>
      <c r="B35" s="62">
        <v>45</v>
      </c>
      <c r="C35" s="51" t="s">
        <v>100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3"/>
      <c r="S35" s="132" t="s">
        <v>84</v>
      </c>
      <c r="T35" s="132"/>
      <c r="U35" s="132"/>
      <c r="V35" s="132"/>
      <c r="W35" s="132"/>
      <c r="X35" s="132"/>
      <c r="Y35" s="80"/>
      <c r="Z35" s="81"/>
      <c r="AA35" s="81"/>
      <c r="AB35" s="83"/>
      <c r="AC35" s="81"/>
      <c r="AD35" s="8"/>
      <c r="AE35" s="1"/>
      <c r="AF35" s="2">
        <f t="shared" si="0"/>
        <v>45</v>
      </c>
      <c r="AG35" s="34" t="str">
        <f t="shared" si="1"/>
        <v>Outros rendimentos e ganhos</v>
      </c>
      <c r="AH35" s="2" t="str">
        <f t="shared" si="2"/>
        <v>+</v>
      </c>
      <c r="AI35" s="2">
        <f t="shared" si="3"/>
        <v>0</v>
      </c>
      <c r="AJ35" s="2">
        <f t="shared" si="4"/>
        <v>0</v>
      </c>
      <c r="AK35" s="2">
        <f t="shared" si="5"/>
        <v>0</v>
      </c>
      <c r="AL35" s="2">
        <f t="shared" si="6"/>
        <v>0</v>
      </c>
      <c r="AM35" s="2">
        <f t="shared" si="7"/>
        <v>0</v>
      </c>
    </row>
    <row r="36" spans="1:39" ht="20.100000000000001" customHeight="1" x14ac:dyDescent="0.25">
      <c r="A36" s="1"/>
      <c r="B36" s="62">
        <v>46</v>
      </c>
      <c r="C36" s="51" t="s">
        <v>101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3"/>
      <c r="S36" s="132" t="s">
        <v>91</v>
      </c>
      <c r="T36" s="132"/>
      <c r="U36" s="132"/>
      <c r="V36" s="132"/>
      <c r="W36" s="132"/>
      <c r="X36" s="132"/>
      <c r="Y36" s="80"/>
      <c r="Z36" s="81"/>
      <c r="AA36" s="81"/>
      <c r="AB36" s="83"/>
      <c r="AC36" s="81"/>
      <c r="AD36" s="8"/>
      <c r="AE36" s="1"/>
      <c r="AF36" s="2">
        <f t="shared" si="0"/>
        <v>46</v>
      </c>
      <c r="AG36" s="34" t="str">
        <f t="shared" si="1"/>
        <v>Outros gastos e perdas</v>
      </c>
      <c r="AH36" s="2" t="str">
        <f t="shared" si="2"/>
        <v>-</v>
      </c>
      <c r="AI36" s="2">
        <f t="shared" si="3"/>
        <v>0</v>
      </c>
      <c r="AJ36" s="2">
        <f t="shared" si="4"/>
        <v>0</v>
      </c>
      <c r="AK36" s="2">
        <f t="shared" si="5"/>
        <v>0</v>
      </c>
      <c r="AL36" s="2">
        <f t="shared" si="6"/>
        <v>0</v>
      </c>
      <c r="AM36" s="2">
        <f t="shared" si="7"/>
        <v>0</v>
      </c>
    </row>
    <row r="37" spans="1:39" ht="20.100000000000001" customHeight="1" x14ac:dyDescent="0.25">
      <c r="A37" s="1"/>
      <c r="B37" s="62">
        <v>47</v>
      </c>
      <c r="C37" s="54" t="s">
        <v>102</v>
      </c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6"/>
      <c r="S37" s="134" t="s">
        <v>103</v>
      </c>
      <c r="T37" s="134"/>
      <c r="U37" s="134"/>
      <c r="V37" s="134"/>
      <c r="W37" s="134"/>
      <c r="X37" s="134"/>
      <c r="Y37" s="71">
        <f>SUM(Y22:Y36)</f>
        <v>0</v>
      </c>
      <c r="Z37" s="71">
        <f>SUM(Z22:Z36)</f>
        <v>0</v>
      </c>
      <c r="AA37" s="71">
        <f>SUM(AA22:AA36)</f>
        <v>0</v>
      </c>
      <c r="AB37" s="72">
        <f>SUM(AB22:AB36)</f>
        <v>0</v>
      </c>
      <c r="AC37" s="71">
        <f>SUM(AC22:AC36)</f>
        <v>0</v>
      </c>
      <c r="AD37" s="8"/>
      <c r="AE37" s="1"/>
      <c r="AF37" s="2">
        <f t="shared" si="0"/>
        <v>47</v>
      </c>
      <c r="AG37" s="34" t="str">
        <f t="shared" si="1"/>
        <v>Resultados antes de depreciações, gastos de financiamento e impostos</v>
      </c>
      <c r="AH37" s="2" t="str">
        <f t="shared" si="2"/>
        <v>=</v>
      </c>
      <c r="AI37" s="2">
        <f t="shared" si="3"/>
        <v>0</v>
      </c>
      <c r="AJ37" s="2">
        <f t="shared" si="4"/>
        <v>0</v>
      </c>
      <c r="AK37" s="2">
        <f t="shared" si="5"/>
        <v>0</v>
      </c>
      <c r="AL37" s="2">
        <f t="shared" si="6"/>
        <v>0</v>
      </c>
      <c r="AM37" s="2">
        <f t="shared" si="7"/>
        <v>0</v>
      </c>
    </row>
    <row r="38" spans="1:39" ht="20.100000000000001" customHeight="1" x14ac:dyDescent="0.25">
      <c r="A38" s="1"/>
      <c r="B38" s="62">
        <v>48</v>
      </c>
      <c r="C38" s="51" t="s">
        <v>104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3"/>
      <c r="S38" s="132" t="s">
        <v>95</v>
      </c>
      <c r="T38" s="132"/>
      <c r="U38" s="132"/>
      <c r="V38" s="132"/>
      <c r="W38" s="132"/>
      <c r="X38" s="132"/>
      <c r="Y38" s="80"/>
      <c r="Z38" s="81"/>
      <c r="AA38" s="81"/>
      <c r="AB38" s="83"/>
      <c r="AC38" s="81"/>
      <c r="AD38" s="8"/>
      <c r="AE38" s="1"/>
      <c r="AF38" s="2">
        <f t="shared" si="0"/>
        <v>48</v>
      </c>
      <c r="AG38" s="34" t="str">
        <f t="shared" si="1"/>
        <v>Gastos/reversões de depreciação e de amortização</v>
      </c>
      <c r="AH38" s="2" t="str">
        <f t="shared" si="2"/>
        <v>-/+</v>
      </c>
      <c r="AI38" s="2">
        <f t="shared" si="3"/>
        <v>0</v>
      </c>
      <c r="AJ38" s="2">
        <f t="shared" si="4"/>
        <v>0</v>
      </c>
      <c r="AK38" s="2">
        <f t="shared" si="5"/>
        <v>0</v>
      </c>
      <c r="AL38" s="2">
        <f t="shared" si="6"/>
        <v>0</v>
      </c>
      <c r="AM38" s="2">
        <f t="shared" si="7"/>
        <v>0</v>
      </c>
    </row>
    <row r="39" spans="1:39" ht="20.100000000000001" customHeight="1" x14ac:dyDescent="0.25">
      <c r="A39" s="1"/>
      <c r="B39" s="62">
        <v>49</v>
      </c>
      <c r="C39" s="51" t="s">
        <v>105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3"/>
      <c r="S39" s="132" t="s">
        <v>95</v>
      </c>
      <c r="T39" s="132"/>
      <c r="U39" s="132"/>
      <c r="V39" s="132"/>
      <c r="W39" s="132"/>
      <c r="X39" s="132"/>
      <c r="Y39" s="80"/>
      <c r="Z39" s="81"/>
      <c r="AA39" s="81"/>
      <c r="AB39" s="83"/>
      <c r="AC39" s="81"/>
      <c r="AD39" s="8"/>
      <c r="AE39" s="1"/>
      <c r="AF39" s="2">
        <f t="shared" si="0"/>
        <v>49</v>
      </c>
      <c r="AG39" s="34" t="str">
        <f t="shared" si="1"/>
        <v>Imparidade de investimentos depreciáveis/amorizáveis (perdas/reversões)</v>
      </c>
      <c r="AH39" s="2" t="str">
        <f t="shared" si="2"/>
        <v>-/+</v>
      </c>
      <c r="AI39" s="2">
        <f t="shared" si="3"/>
        <v>0</v>
      </c>
      <c r="AJ39" s="2">
        <f t="shared" si="4"/>
        <v>0</v>
      </c>
      <c r="AK39" s="2">
        <f t="shared" si="5"/>
        <v>0</v>
      </c>
      <c r="AL39" s="2">
        <f t="shared" si="6"/>
        <v>0</v>
      </c>
      <c r="AM39" s="2">
        <f t="shared" si="7"/>
        <v>0</v>
      </c>
    </row>
    <row r="40" spans="1:39" ht="20.100000000000001" customHeight="1" x14ac:dyDescent="0.25">
      <c r="A40" s="1"/>
      <c r="B40" s="62">
        <v>50</v>
      </c>
      <c r="C40" s="54" t="s">
        <v>106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6"/>
      <c r="S40" s="134" t="s">
        <v>103</v>
      </c>
      <c r="T40" s="134"/>
      <c r="U40" s="134"/>
      <c r="V40" s="134"/>
      <c r="W40" s="134"/>
      <c r="X40" s="134"/>
      <c r="Y40" s="72">
        <f>+Y39+Y38+Y37</f>
        <v>0</v>
      </c>
      <c r="Z40" s="72">
        <f>+Z39+Z38+Z37</f>
        <v>0</v>
      </c>
      <c r="AA40" s="72">
        <f>+AA39+AA38+AA37</f>
        <v>0</v>
      </c>
      <c r="AB40" s="72">
        <f>+AB39+AB38+AB37</f>
        <v>0</v>
      </c>
      <c r="AC40" s="71">
        <f>+AC39+AC38+AC37</f>
        <v>0</v>
      </c>
      <c r="AD40" s="8"/>
      <c r="AE40" s="1"/>
      <c r="AF40" s="2">
        <f t="shared" si="0"/>
        <v>50</v>
      </c>
      <c r="AG40" s="34" t="str">
        <f t="shared" si="1"/>
        <v>Resultado operacional (antes de gastos de financiamento e impostos)</v>
      </c>
      <c r="AH40" s="2" t="str">
        <f t="shared" si="2"/>
        <v>=</v>
      </c>
      <c r="AI40" s="2">
        <f t="shared" si="3"/>
        <v>0</v>
      </c>
      <c r="AJ40" s="2">
        <f t="shared" si="4"/>
        <v>0</v>
      </c>
      <c r="AK40" s="2">
        <f t="shared" si="5"/>
        <v>0</v>
      </c>
      <c r="AL40" s="2">
        <f t="shared" si="6"/>
        <v>0</v>
      </c>
      <c r="AM40" s="2">
        <f t="shared" si="7"/>
        <v>0</v>
      </c>
    </row>
    <row r="41" spans="1:39" ht="20.100000000000001" customHeight="1" x14ac:dyDescent="0.25">
      <c r="A41" s="1"/>
      <c r="B41" s="62">
        <v>51</v>
      </c>
      <c r="C41" s="51" t="s">
        <v>107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3"/>
      <c r="S41" s="132" t="s">
        <v>84</v>
      </c>
      <c r="T41" s="132"/>
      <c r="U41" s="132"/>
      <c r="V41" s="132"/>
      <c r="W41" s="132"/>
      <c r="X41" s="132"/>
      <c r="Y41" s="80"/>
      <c r="Z41" s="81"/>
      <c r="AA41" s="81"/>
      <c r="AB41" s="83"/>
      <c r="AC41" s="81"/>
      <c r="AD41" s="8"/>
      <c r="AE41" s="1"/>
      <c r="AF41" s="2">
        <f t="shared" si="0"/>
        <v>51</v>
      </c>
      <c r="AG41" s="34" t="str">
        <f t="shared" si="1"/>
        <v>Juros e rendimentos similares obtidos</v>
      </c>
      <c r="AH41" s="2" t="str">
        <f t="shared" si="2"/>
        <v>+</v>
      </c>
      <c r="AI41" s="2">
        <f t="shared" si="3"/>
        <v>0</v>
      </c>
      <c r="AJ41" s="2">
        <f t="shared" si="4"/>
        <v>0</v>
      </c>
      <c r="AK41" s="2">
        <f t="shared" si="5"/>
        <v>0</v>
      </c>
      <c r="AL41" s="2">
        <f t="shared" si="6"/>
        <v>0</v>
      </c>
      <c r="AM41" s="2">
        <f t="shared" si="7"/>
        <v>0</v>
      </c>
    </row>
    <row r="42" spans="1:39" ht="20.100000000000001" customHeight="1" x14ac:dyDescent="0.25">
      <c r="A42" s="1"/>
      <c r="B42" s="62">
        <v>52</v>
      </c>
      <c r="C42" s="51" t="s">
        <v>108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3"/>
      <c r="S42" s="132" t="s">
        <v>91</v>
      </c>
      <c r="T42" s="132"/>
      <c r="U42" s="132"/>
      <c r="V42" s="132"/>
      <c r="W42" s="132"/>
      <c r="X42" s="132"/>
      <c r="Y42" s="80"/>
      <c r="Z42" s="81"/>
      <c r="AA42" s="81"/>
      <c r="AB42" s="83"/>
      <c r="AC42" s="81"/>
      <c r="AD42" s="8"/>
      <c r="AE42" s="1"/>
      <c r="AF42" s="2">
        <f t="shared" si="0"/>
        <v>52</v>
      </c>
      <c r="AG42" s="34" t="str">
        <f t="shared" si="1"/>
        <v>Juros e gastos similares suportados</v>
      </c>
      <c r="AH42" s="2" t="str">
        <f t="shared" si="2"/>
        <v>-</v>
      </c>
      <c r="AI42" s="2">
        <f t="shared" si="3"/>
        <v>0</v>
      </c>
      <c r="AJ42" s="2">
        <f t="shared" si="4"/>
        <v>0</v>
      </c>
      <c r="AK42" s="2">
        <f t="shared" si="5"/>
        <v>0</v>
      </c>
      <c r="AL42" s="2">
        <f t="shared" si="6"/>
        <v>0</v>
      </c>
      <c r="AM42" s="2">
        <f t="shared" si="7"/>
        <v>0</v>
      </c>
    </row>
    <row r="43" spans="1:39" ht="20.100000000000001" customHeight="1" x14ac:dyDescent="0.25">
      <c r="A43" s="1"/>
      <c r="B43" s="62">
        <v>53</v>
      </c>
      <c r="C43" s="54" t="s">
        <v>109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6"/>
      <c r="S43" s="134" t="s">
        <v>103</v>
      </c>
      <c r="T43" s="134"/>
      <c r="U43" s="134"/>
      <c r="V43" s="134"/>
      <c r="W43" s="134"/>
      <c r="X43" s="134"/>
      <c r="Y43" s="72">
        <f>+Y42+Y41+Y40</f>
        <v>0</v>
      </c>
      <c r="Z43" s="72">
        <f>+Z42+Z41+Z40</f>
        <v>0</v>
      </c>
      <c r="AA43" s="72">
        <f>+AA42+AA41+AA40</f>
        <v>0</v>
      </c>
      <c r="AB43" s="72">
        <f>+AB42+AB41+AB40</f>
        <v>0</v>
      </c>
      <c r="AC43" s="71">
        <f>+AC42+AC41+AC40</f>
        <v>0</v>
      </c>
      <c r="AD43" s="8"/>
      <c r="AE43" s="1"/>
      <c r="AF43" s="2">
        <f t="shared" si="0"/>
        <v>53</v>
      </c>
      <c r="AG43" s="34" t="str">
        <f t="shared" si="1"/>
        <v>Resultado antes de impostos</v>
      </c>
      <c r="AH43" s="2" t="str">
        <f t="shared" si="2"/>
        <v>=</v>
      </c>
      <c r="AI43" s="2">
        <f t="shared" si="3"/>
        <v>0</v>
      </c>
      <c r="AJ43" s="2">
        <f t="shared" si="4"/>
        <v>0</v>
      </c>
      <c r="AK43" s="2">
        <f t="shared" si="5"/>
        <v>0</v>
      </c>
      <c r="AL43" s="2">
        <f t="shared" si="6"/>
        <v>0</v>
      </c>
      <c r="AM43" s="2">
        <f t="shared" si="7"/>
        <v>0</v>
      </c>
    </row>
    <row r="44" spans="1:39" ht="20.100000000000001" customHeight="1" x14ac:dyDescent="0.25">
      <c r="A44" s="1"/>
      <c r="B44" s="62">
        <v>54</v>
      </c>
      <c r="C44" s="51" t="s">
        <v>110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3"/>
      <c r="S44" s="132" t="s">
        <v>95</v>
      </c>
      <c r="T44" s="132"/>
      <c r="U44" s="132"/>
      <c r="V44" s="132"/>
      <c r="W44" s="132"/>
      <c r="X44" s="132"/>
      <c r="Y44" s="80"/>
      <c r="Z44" s="81"/>
      <c r="AA44" s="81"/>
      <c r="AB44" s="83"/>
      <c r="AC44" s="81"/>
      <c r="AD44" s="8"/>
      <c r="AE44" s="1"/>
      <c r="AF44" s="2">
        <f t="shared" si="0"/>
        <v>54</v>
      </c>
      <c r="AG44" s="34" t="str">
        <f t="shared" si="1"/>
        <v>Imposto sobre o rendimento do período</v>
      </c>
      <c r="AH44" s="2" t="str">
        <f t="shared" si="2"/>
        <v>-/+</v>
      </c>
      <c r="AI44" s="2">
        <f t="shared" si="3"/>
        <v>0</v>
      </c>
      <c r="AJ44" s="2">
        <f t="shared" si="4"/>
        <v>0</v>
      </c>
      <c r="AK44" s="2">
        <f t="shared" si="5"/>
        <v>0</v>
      </c>
      <c r="AL44" s="2">
        <f t="shared" si="6"/>
        <v>0</v>
      </c>
      <c r="AM44" s="2">
        <f t="shared" si="7"/>
        <v>0</v>
      </c>
    </row>
    <row r="45" spans="1:39" ht="20.100000000000001" customHeight="1" x14ac:dyDescent="0.25">
      <c r="A45" s="1"/>
      <c r="B45" s="62">
        <v>55</v>
      </c>
      <c r="C45" s="54" t="s">
        <v>111</v>
      </c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6"/>
      <c r="S45" s="134" t="s">
        <v>103</v>
      </c>
      <c r="T45" s="134"/>
      <c r="U45" s="134"/>
      <c r="V45" s="134"/>
      <c r="W45" s="134"/>
      <c r="X45" s="134"/>
      <c r="Y45" s="72">
        <f>+Y44+Y43</f>
        <v>0</v>
      </c>
      <c r="Z45" s="72">
        <f>+Z44+Z43</f>
        <v>0</v>
      </c>
      <c r="AA45" s="72">
        <f>+AA44+AA43</f>
        <v>0</v>
      </c>
      <c r="AB45" s="72">
        <f>+AB44+AB43</f>
        <v>0</v>
      </c>
      <c r="AC45" s="71">
        <f>+AC44+AC43</f>
        <v>0</v>
      </c>
      <c r="AD45" s="8"/>
      <c r="AE45" s="1"/>
      <c r="AF45" s="2">
        <f t="shared" si="0"/>
        <v>55</v>
      </c>
      <c r="AG45" s="34" t="str">
        <f t="shared" si="1"/>
        <v>Resultado líquido do período</v>
      </c>
      <c r="AH45" s="2" t="str">
        <f t="shared" si="2"/>
        <v>=</v>
      </c>
      <c r="AI45" s="2">
        <f t="shared" si="3"/>
        <v>0</v>
      </c>
      <c r="AJ45" s="2">
        <f t="shared" si="4"/>
        <v>0</v>
      </c>
      <c r="AK45" s="2">
        <f t="shared" si="5"/>
        <v>0</v>
      </c>
      <c r="AL45" s="2">
        <f t="shared" si="6"/>
        <v>0</v>
      </c>
      <c r="AM45" s="2">
        <f t="shared" si="7"/>
        <v>0</v>
      </c>
    </row>
    <row r="46" spans="1:39" ht="20.100000000000001" customHeight="1" x14ac:dyDescent="0.25">
      <c r="A46" s="1"/>
      <c r="B46" s="62">
        <v>56</v>
      </c>
      <c r="C46" s="51" t="s">
        <v>112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3"/>
      <c r="S46" s="132"/>
      <c r="T46" s="132"/>
      <c r="U46" s="132"/>
      <c r="V46" s="132"/>
      <c r="W46" s="132"/>
      <c r="X46" s="132"/>
      <c r="Y46" s="80"/>
      <c r="Z46" s="81"/>
      <c r="AA46" s="81"/>
      <c r="AB46" s="83"/>
      <c r="AC46" s="81"/>
      <c r="AD46" s="8"/>
      <c r="AE46" s="1"/>
      <c r="AF46" s="2">
        <f t="shared" si="0"/>
        <v>56</v>
      </c>
      <c r="AG46" s="34" t="str">
        <f t="shared" si="1"/>
        <v>Resultado das actividades descontinuadas (líquido de impostos) incluido no resultado líquido do período</v>
      </c>
      <c r="AH46" s="2">
        <f t="shared" si="2"/>
        <v>0</v>
      </c>
      <c r="AI46" s="2">
        <f t="shared" si="3"/>
        <v>0</v>
      </c>
      <c r="AJ46" s="2">
        <f t="shared" si="4"/>
        <v>0</v>
      </c>
      <c r="AK46" s="2">
        <f t="shared" si="5"/>
        <v>0</v>
      </c>
      <c r="AL46" s="2">
        <f t="shared" si="6"/>
        <v>0</v>
      </c>
      <c r="AM46" s="2">
        <f t="shared" si="7"/>
        <v>0</v>
      </c>
    </row>
    <row r="47" spans="1:39" ht="20.100000000000001" customHeight="1" x14ac:dyDescent="0.25">
      <c r="A47" s="1"/>
      <c r="B47" s="62">
        <v>57</v>
      </c>
      <c r="C47" s="54" t="s">
        <v>113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6"/>
      <c r="S47" s="134"/>
      <c r="T47" s="134"/>
      <c r="U47" s="134"/>
      <c r="V47" s="134"/>
      <c r="W47" s="134"/>
      <c r="X47" s="134"/>
      <c r="Y47" s="72"/>
      <c r="Z47" s="72"/>
      <c r="AA47" s="72"/>
      <c r="AB47" s="72"/>
      <c r="AC47" s="73"/>
      <c r="AD47" s="8"/>
      <c r="AE47" s="1"/>
      <c r="AF47" s="2">
        <f t="shared" si="0"/>
        <v>57</v>
      </c>
      <c r="AG47" s="34" t="str">
        <f t="shared" si="1"/>
        <v>Resultado líquido do período atribuível a: (2)</v>
      </c>
      <c r="AH47" s="2">
        <f t="shared" si="2"/>
        <v>0</v>
      </c>
      <c r="AI47" s="2">
        <f t="shared" si="3"/>
        <v>0</v>
      </c>
      <c r="AJ47" s="2">
        <f t="shared" si="4"/>
        <v>0</v>
      </c>
      <c r="AK47" s="2">
        <f t="shared" si="5"/>
        <v>0</v>
      </c>
      <c r="AL47" s="2">
        <f t="shared" si="6"/>
        <v>0</v>
      </c>
      <c r="AM47" s="2">
        <f t="shared" si="7"/>
        <v>0</v>
      </c>
    </row>
    <row r="48" spans="1:39" ht="20.100000000000001" customHeight="1" x14ac:dyDescent="0.25">
      <c r="A48" s="1"/>
      <c r="B48" s="62">
        <v>58</v>
      </c>
      <c r="C48" s="51" t="s">
        <v>114</v>
      </c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3"/>
      <c r="S48" s="132"/>
      <c r="T48" s="132"/>
      <c r="U48" s="132"/>
      <c r="V48" s="132"/>
      <c r="W48" s="132"/>
      <c r="X48" s="132"/>
      <c r="Y48" s="80"/>
      <c r="Z48" s="81"/>
      <c r="AA48" s="81"/>
      <c r="AB48" s="83"/>
      <c r="AC48" s="81"/>
      <c r="AD48" s="8"/>
      <c r="AE48" s="1"/>
      <c r="AF48" s="2">
        <f t="shared" si="0"/>
        <v>58</v>
      </c>
      <c r="AG48" s="34" t="str">
        <f t="shared" si="1"/>
        <v>Detentores do capital da empresa-mãe</v>
      </c>
      <c r="AH48" s="2">
        <f t="shared" si="2"/>
        <v>0</v>
      </c>
      <c r="AI48" s="2">
        <f t="shared" si="3"/>
        <v>0</v>
      </c>
      <c r="AJ48" s="2">
        <f t="shared" si="4"/>
        <v>0</v>
      </c>
      <c r="AK48" s="2">
        <f t="shared" si="5"/>
        <v>0</v>
      </c>
      <c r="AL48" s="2">
        <f t="shared" si="6"/>
        <v>0</v>
      </c>
      <c r="AM48" s="2">
        <f t="shared" si="7"/>
        <v>0</v>
      </c>
    </row>
    <row r="49" spans="1:39" ht="20.100000000000001" customHeight="1" x14ac:dyDescent="0.25">
      <c r="A49" s="1"/>
      <c r="B49" s="62">
        <v>59</v>
      </c>
      <c r="C49" s="51" t="s">
        <v>47</v>
      </c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3"/>
      <c r="S49" s="132"/>
      <c r="T49" s="132"/>
      <c r="U49" s="132"/>
      <c r="V49" s="132"/>
      <c r="W49" s="132"/>
      <c r="X49" s="132"/>
      <c r="Y49" s="80"/>
      <c r="Z49" s="81"/>
      <c r="AA49" s="81"/>
      <c r="AB49" s="83"/>
      <c r="AC49" s="81"/>
      <c r="AD49" s="8"/>
      <c r="AE49" s="1"/>
      <c r="AF49" s="2">
        <f t="shared" si="0"/>
        <v>59</v>
      </c>
      <c r="AG49" s="34" t="str">
        <f t="shared" si="1"/>
        <v>Interesses minoritários</v>
      </c>
      <c r="AH49" s="2">
        <f t="shared" si="2"/>
        <v>0</v>
      </c>
      <c r="AI49" s="2">
        <f t="shared" si="3"/>
        <v>0</v>
      </c>
      <c r="AJ49" s="2">
        <f t="shared" si="4"/>
        <v>0</v>
      </c>
      <c r="AK49" s="2">
        <f t="shared" si="5"/>
        <v>0</v>
      </c>
      <c r="AL49" s="2">
        <f t="shared" si="6"/>
        <v>0</v>
      </c>
      <c r="AM49" s="2">
        <f t="shared" si="7"/>
        <v>0</v>
      </c>
    </row>
    <row r="50" spans="1:39" ht="20.100000000000001" customHeight="1" x14ac:dyDescent="0.25">
      <c r="A50" s="1"/>
      <c r="B50" s="62">
        <v>60</v>
      </c>
      <c r="C50" s="51" t="s">
        <v>115</v>
      </c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3"/>
      <c r="S50" s="132"/>
      <c r="T50" s="132"/>
      <c r="U50" s="132"/>
      <c r="V50" s="132"/>
      <c r="W50" s="132"/>
      <c r="X50" s="132"/>
      <c r="Y50" s="80"/>
      <c r="Z50" s="81"/>
      <c r="AA50" s="81"/>
      <c r="AB50" s="83"/>
      <c r="AC50" s="81"/>
      <c r="AD50" s="8"/>
      <c r="AE50" s="1"/>
      <c r="AF50" s="2">
        <f t="shared" si="0"/>
        <v>60</v>
      </c>
      <c r="AG50" s="34" t="str">
        <f t="shared" si="1"/>
        <v>Resultado por acção básico</v>
      </c>
      <c r="AH50" s="2">
        <f t="shared" si="2"/>
        <v>0</v>
      </c>
      <c r="AI50" s="2">
        <f t="shared" si="3"/>
        <v>0</v>
      </c>
      <c r="AJ50" s="2">
        <f t="shared" si="4"/>
        <v>0</v>
      </c>
      <c r="AK50" s="2">
        <f t="shared" si="5"/>
        <v>0</v>
      </c>
      <c r="AL50" s="2">
        <f t="shared" si="6"/>
        <v>0</v>
      </c>
      <c r="AM50" s="2">
        <f t="shared" si="7"/>
        <v>0</v>
      </c>
    </row>
    <row r="51" spans="1:39" ht="20.100000000000001" customHeight="1" x14ac:dyDescent="0.25">
      <c r="A51" s="1"/>
      <c r="B51" s="6"/>
      <c r="C51" s="25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8"/>
      <c r="AE51" s="1"/>
    </row>
    <row r="52" spans="1:39" ht="20.100000000000001" customHeight="1" x14ac:dyDescent="0.25">
      <c r="A52" s="1"/>
      <c r="B52" s="6"/>
      <c r="C52" s="35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8"/>
      <c r="AE52" s="1"/>
    </row>
    <row r="53" spans="1:39" ht="14.25" x14ac:dyDescent="0.25">
      <c r="A53" s="1"/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3"/>
      <c r="AE53" s="1"/>
    </row>
    <row r="54" spans="1:39" ht="20.25" customHeight="1" x14ac:dyDescent="0.25">
      <c r="A54" s="1"/>
      <c r="B54" s="6"/>
      <c r="C54" s="117" t="s">
        <v>66</v>
      </c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8"/>
      <c r="AE54" s="1"/>
    </row>
    <row r="55" spans="1:39" ht="14.25" x14ac:dyDescent="0.25">
      <c r="A55" s="1"/>
      <c r="B55" s="6"/>
      <c r="C55" s="119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8"/>
      <c r="AE55" s="1"/>
    </row>
    <row r="56" spans="1:39" ht="14.25" x14ac:dyDescent="0.25">
      <c r="A56" s="1"/>
      <c r="B56" s="6"/>
      <c r="C56" s="37"/>
      <c r="D56" s="121" t="s">
        <v>67</v>
      </c>
      <c r="E56" s="121"/>
      <c r="F56" s="121"/>
      <c r="G56" s="121"/>
      <c r="H56" s="121"/>
      <c r="I56" s="121"/>
      <c r="J56" s="121"/>
      <c r="K56" s="121"/>
      <c r="L56" s="38"/>
      <c r="M56" s="38"/>
      <c r="N56" s="38"/>
      <c r="O56" s="38"/>
      <c r="P56" s="38"/>
      <c r="Q56" s="38"/>
      <c r="R56" s="38"/>
      <c r="T56" s="38" t="s">
        <v>68</v>
      </c>
      <c r="U56" s="38"/>
      <c r="V56" s="38"/>
      <c r="W56" s="38"/>
      <c r="X56" s="38"/>
      <c r="Y56" s="38"/>
      <c r="Z56" s="38"/>
      <c r="AA56" s="38"/>
      <c r="AB56" s="39"/>
      <c r="AD56" s="8"/>
      <c r="AE56" s="1"/>
    </row>
    <row r="57" spans="1:39" ht="14.25" x14ac:dyDescent="0.25">
      <c r="A57" s="1"/>
      <c r="B57" s="6"/>
      <c r="C57" s="37"/>
      <c r="D57" s="40" t="s">
        <v>69</v>
      </c>
      <c r="E57" s="40"/>
      <c r="F57" s="40"/>
      <c r="G57" s="40" t="s">
        <v>70</v>
      </c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T57" s="40" t="s">
        <v>71</v>
      </c>
      <c r="U57" s="40"/>
      <c r="V57" s="40"/>
      <c r="W57" s="40"/>
      <c r="X57" s="40"/>
      <c r="Y57" s="40"/>
      <c r="Z57" s="40"/>
      <c r="AA57" s="40"/>
      <c r="AB57" s="40" t="s">
        <v>72</v>
      </c>
      <c r="AD57" s="8"/>
      <c r="AE57" s="1"/>
    </row>
    <row r="58" spans="1:39" ht="14.25" x14ac:dyDescent="0.25">
      <c r="A58" s="1"/>
      <c r="B58" s="6"/>
      <c r="C58" s="37"/>
      <c r="D58" s="40"/>
      <c r="E58" s="40"/>
      <c r="F58" s="40"/>
      <c r="G58" s="40" t="s">
        <v>73</v>
      </c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T58" s="40" t="s">
        <v>74</v>
      </c>
      <c r="U58" s="40"/>
      <c r="V58" s="40"/>
      <c r="W58" s="40"/>
      <c r="X58" s="40"/>
      <c r="Y58" s="40"/>
      <c r="Z58" s="40"/>
      <c r="AA58" s="40"/>
      <c r="AB58" s="41" t="s">
        <v>130</v>
      </c>
      <c r="AD58" s="8"/>
      <c r="AE58" s="1"/>
    </row>
    <row r="59" spans="1:39" ht="14.25" x14ac:dyDescent="0.25">
      <c r="A59" s="1"/>
      <c r="B59" s="6"/>
      <c r="C59" s="37"/>
      <c r="D59" s="40" t="s">
        <v>75</v>
      </c>
      <c r="E59" s="40"/>
      <c r="F59" s="40"/>
      <c r="G59" s="40" t="s">
        <v>76</v>
      </c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T59" s="40" t="s">
        <v>77</v>
      </c>
      <c r="U59" s="40"/>
      <c r="V59" s="40"/>
      <c r="W59" s="40"/>
      <c r="X59" s="40"/>
      <c r="Y59" s="40"/>
      <c r="Z59" s="40"/>
      <c r="AA59" s="40"/>
      <c r="AB59" s="41" t="s">
        <v>78</v>
      </c>
      <c r="AD59" s="8"/>
      <c r="AE59" s="1"/>
    </row>
    <row r="60" spans="1:39" ht="15" x14ac:dyDescent="0.25">
      <c r="A60" s="1"/>
      <c r="B60" s="6"/>
      <c r="C60" s="42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4"/>
      <c r="AC60" s="44"/>
      <c r="AD60" s="8"/>
      <c r="AE60" s="1"/>
    </row>
    <row r="61" spans="1:39" ht="14.25" x14ac:dyDescent="0.25">
      <c r="A61" s="1"/>
      <c r="B61" s="45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7"/>
      <c r="AE61" s="1"/>
    </row>
    <row r="62" spans="1:39" ht="14.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9" ht="14.25" hidden="1" x14ac:dyDescent="0.25"/>
    <row r="64" spans="1:39" ht="14.25" hidden="1" x14ac:dyDescent="0.25"/>
    <row r="65" ht="14.25" hidden="1" x14ac:dyDescent="0.25"/>
    <row r="66" ht="14.25" hidden="1" x14ac:dyDescent="0.25"/>
    <row r="67" ht="14.25" hidden="1" x14ac:dyDescent="0.25"/>
    <row r="68" ht="14.25" hidden="1" x14ac:dyDescent="0.25"/>
    <row r="69" ht="14.25" hidden="1" x14ac:dyDescent="0.25"/>
    <row r="70" ht="14.25" hidden="1" x14ac:dyDescent="0.25"/>
    <row r="71" ht="14.25" hidden="1" x14ac:dyDescent="0.25"/>
    <row r="72" ht="14.25" hidden="1" x14ac:dyDescent="0.25"/>
    <row r="73" ht="14.25" hidden="1" x14ac:dyDescent="0.25"/>
    <row r="74" ht="14.25" hidden="1" x14ac:dyDescent="0.25"/>
    <row r="75" ht="14.25" hidden="1" x14ac:dyDescent="0.25"/>
    <row r="76" ht="14.25" hidden="1" x14ac:dyDescent="0.25"/>
    <row r="77" ht="14.25" hidden="1" x14ac:dyDescent="0.25"/>
    <row r="78" ht="14.25" hidden="1" x14ac:dyDescent="0.25"/>
    <row r="79" ht="14.25" hidden="1" x14ac:dyDescent="0.25"/>
    <row r="80" ht="14.25" hidden="1" customHeight="1" x14ac:dyDescent="0.25"/>
    <row r="81" ht="14.25" hidden="1" customHeight="1" x14ac:dyDescent="0.25"/>
    <row r="82" ht="14.25" hidden="1" customHeight="1" x14ac:dyDescent="0.25"/>
    <row r="83" ht="14.25" hidden="1" customHeight="1" x14ac:dyDescent="0.25"/>
    <row r="84" ht="14.25" hidden="1" customHeight="1" x14ac:dyDescent="0.25"/>
    <row r="85" ht="14.25" hidden="1" customHeight="1" x14ac:dyDescent="0.25"/>
    <row r="86" ht="14.25" hidden="1" customHeight="1" x14ac:dyDescent="0.25"/>
    <row r="87" ht="14.25" hidden="1" customHeight="1" x14ac:dyDescent="0.25"/>
    <row r="88" ht="14.25" hidden="1" customHeight="1" x14ac:dyDescent="0.25"/>
    <row r="89" ht="0" hidden="1" customHeight="1" x14ac:dyDescent="0.25"/>
    <row r="90" ht="0" hidden="1" customHeight="1" x14ac:dyDescent="0.25"/>
    <row r="91" ht="0" hidden="1" customHeight="1" x14ac:dyDescent="0.25"/>
    <row r="92" ht="0" hidden="1" customHeight="1" x14ac:dyDescent="0.25"/>
    <row r="93" ht="0" hidden="1" customHeight="1" x14ac:dyDescent="0.25"/>
    <row r="94" ht="0" hidden="1" customHeight="1" x14ac:dyDescent="0.25"/>
    <row r="95" ht="0" hidden="1" customHeight="1" x14ac:dyDescent="0.25"/>
    <row r="96" ht="0" hidden="1" customHeight="1" x14ac:dyDescent="0.25"/>
    <row r="97" ht="0" hidden="1" customHeight="1" x14ac:dyDescent="0.25"/>
    <row r="98" ht="0" hidden="1" customHeight="1" x14ac:dyDescent="0.25"/>
    <row r="99" ht="0" hidden="1" customHeight="1" x14ac:dyDescent="0.25"/>
    <row r="100" ht="0" hidden="1" customHeight="1" x14ac:dyDescent="0.25"/>
    <row r="101" ht="0" hidden="1" customHeight="1" x14ac:dyDescent="0.25"/>
    <row r="102" ht="0" hidden="1" customHeight="1" x14ac:dyDescent="0.25"/>
    <row r="103" ht="0" hidden="1" customHeight="1" x14ac:dyDescent="0.25"/>
    <row r="104" ht="0" hidden="1" customHeight="1" x14ac:dyDescent="0.25"/>
    <row r="105" ht="0" hidden="1" customHeight="1" x14ac:dyDescent="0.25"/>
    <row r="106" ht="0" hidden="1" customHeight="1" x14ac:dyDescent="0.25"/>
    <row r="107" ht="0" hidden="1" customHeight="1" x14ac:dyDescent="0.25"/>
    <row r="108" ht="0" hidden="1" customHeight="1" x14ac:dyDescent="0.25"/>
    <row r="109" ht="14.25" hidden="1" x14ac:dyDescent="0.25"/>
    <row r="110" ht="14.25" hidden="1" x14ac:dyDescent="0.25"/>
    <row r="111" ht="14.25" hidden="1" x14ac:dyDescent="0.25"/>
    <row r="112" ht="14.25" hidden="1" x14ac:dyDescent="0.25"/>
    <row r="113" ht="14.25" hidden="1" x14ac:dyDescent="0.25"/>
    <row r="114" ht="14.25" hidden="1" x14ac:dyDescent="0.25"/>
    <row r="115" ht="14.25" hidden="1" x14ac:dyDescent="0.25"/>
    <row r="116" ht="14.25" hidden="1" x14ac:dyDescent="0.25"/>
    <row r="117" ht="14.25" hidden="1" x14ac:dyDescent="0.25"/>
    <row r="118" ht="14.25" hidden="1" x14ac:dyDescent="0.25"/>
    <row r="119" ht="14.25" hidden="1" x14ac:dyDescent="0.25"/>
    <row r="120" ht="14.25" hidden="1" x14ac:dyDescent="0.25"/>
    <row r="121" ht="14.25" hidden="1" x14ac:dyDescent="0.25"/>
    <row r="122" ht="14.25" hidden="1" x14ac:dyDescent="0.25"/>
    <row r="123" ht="14.25" hidden="1" x14ac:dyDescent="0.25"/>
    <row r="124" ht="14.25" hidden="1" x14ac:dyDescent="0.25"/>
    <row r="125" ht="14.25" hidden="1" x14ac:dyDescent="0.25"/>
    <row r="126" ht="14.25" hidden="1" x14ac:dyDescent="0.25"/>
    <row r="127" ht="14.25" hidden="1" x14ac:dyDescent="0.25"/>
    <row r="128" ht="14.25" hidden="1" x14ac:dyDescent="0.25"/>
    <row r="129" ht="14.25" hidden="1" x14ac:dyDescent="0.25"/>
    <row r="130" ht="14.25" hidden="1" x14ac:dyDescent="0.25"/>
    <row r="131" ht="14.25" hidden="1" x14ac:dyDescent="0.25"/>
    <row r="132" ht="14.25" hidden="1" x14ac:dyDescent="0.25"/>
    <row r="133" ht="14.25" hidden="1" x14ac:dyDescent="0.25"/>
    <row r="134" ht="14.25" hidden="1" x14ac:dyDescent="0.25"/>
    <row r="135" ht="14.25" hidden="1" x14ac:dyDescent="0.25"/>
    <row r="136" ht="14.25" hidden="1" x14ac:dyDescent="0.25"/>
    <row r="137" ht="14.25" hidden="1" x14ac:dyDescent="0.25"/>
    <row r="138" ht="14.25" hidden="1" x14ac:dyDescent="0.25"/>
    <row r="139" ht="14.25" hidden="1" x14ac:dyDescent="0.25"/>
    <row r="140" ht="14.25" hidden="1" x14ac:dyDescent="0.25"/>
    <row r="141" ht="14.25" hidden="1" x14ac:dyDescent="0.25"/>
    <row r="142" ht="14.25" hidden="1" x14ac:dyDescent="0.25"/>
    <row r="143" ht="14.25" hidden="1" x14ac:dyDescent="0.25"/>
    <row r="144" ht="14.25" hidden="1" x14ac:dyDescent="0.25"/>
    <row r="145" ht="14.25" hidden="1" x14ac:dyDescent="0.25"/>
    <row r="146" ht="14.25" hidden="1" x14ac:dyDescent="0.25"/>
    <row r="147" ht="14.25" hidden="1" x14ac:dyDescent="0.25"/>
    <row r="148" ht="14.25" hidden="1" x14ac:dyDescent="0.25"/>
    <row r="149" ht="14.25" hidden="1" x14ac:dyDescent="0.25"/>
    <row r="150" ht="14.25" hidden="1" x14ac:dyDescent="0.25"/>
    <row r="151" ht="14.25" hidden="1" x14ac:dyDescent="0.25"/>
    <row r="152" ht="14.25" hidden="1" x14ac:dyDescent="0.25"/>
    <row r="153" ht="14.25" hidden="1" x14ac:dyDescent="0.25"/>
    <row r="154" ht="14.25" hidden="1" x14ac:dyDescent="0.25"/>
    <row r="155" ht="14.25" hidden="1" x14ac:dyDescent="0.25"/>
    <row r="156" ht="14.25" hidden="1" x14ac:dyDescent="0.25"/>
    <row r="157" ht="14.25" hidden="1" x14ac:dyDescent="0.25"/>
    <row r="158" ht="14.25" hidden="1" x14ac:dyDescent="0.25"/>
    <row r="159" ht="14.25" hidden="1" x14ac:dyDescent="0.25"/>
    <row r="160" ht="14.25" hidden="1" x14ac:dyDescent="0.25"/>
    <row r="161" ht="14.25" hidden="1" x14ac:dyDescent="0.25"/>
    <row r="162" ht="14.25" hidden="1" x14ac:dyDescent="0.25"/>
    <row r="163" ht="14.25" hidden="1" x14ac:dyDescent="0.25"/>
    <row r="164" ht="14.25" hidden="1" x14ac:dyDescent="0.25"/>
    <row r="165" ht="14.25" hidden="1" x14ac:dyDescent="0.25"/>
    <row r="166" ht="14.25" hidden="1" x14ac:dyDescent="0.25"/>
    <row r="167" ht="14.25" hidden="1" x14ac:dyDescent="0.25"/>
    <row r="168" ht="14.25" hidden="1" x14ac:dyDescent="0.25"/>
    <row r="169" ht="14.25" hidden="1" x14ac:dyDescent="0.25"/>
    <row r="170" ht="14.25" hidden="1" x14ac:dyDescent="0.25"/>
    <row r="171" ht="14.25" hidden="1" x14ac:dyDescent="0.25"/>
    <row r="172" ht="14.25" hidden="1" customHeight="1" x14ac:dyDescent="0.25"/>
    <row r="173" ht="14.25" hidden="1" customHeight="1" x14ac:dyDescent="0.25"/>
    <row r="174" ht="14.25" hidden="1" customHeight="1" x14ac:dyDescent="0.25"/>
    <row r="175" ht="14.25" hidden="1" customHeight="1" x14ac:dyDescent="0.25"/>
    <row r="176" ht="14.25" hidden="1" customHeight="1" x14ac:dyDescent="0.25"/>
    <row r="177" ht="14.25" hidden="1" customHeight="1" x14ac:dyDescent="0.25"/>
    <row r="178" ht="14.25" hidden="1" customHeight="1" x14ac:dyDescent="0.25"/>
    <row r="179" ht="14.25" hidden="1" customHeight="1" x14ac:dyDescent="0.25"/>
    <row r="180" ht="14.25" hidden="1" customHeight="1" x14ac:dyDescent="0.25"/>
    <row r="181" ht="14.25" hidden="1" customHeight="1" x14ac:dyDescent="0.25"/>
    <row r="182" ht="14.25" hidden="1" customHeight="1" x14ac:dyDescent="0.25"/>
    <row r="183" ht="14.25" hidden="1" customHeight="1" x14ac:dyDescent="0.25"/>
    <row r="184" ht="14.25" hidden="1" customHeight="1" x14ac:dyDescent="0.25"/>
    <row r="185" ht="14.25" hidden="1" customHeight="1" x14ac:dyDescent="0.25"/>
    <row r="186" ht="14.25" hidden="1" customHeight="1" x14ac:dyDescent="0.25"/>
    <row r="187" ht="14.25" hidden="1" customHeight="1" x14ac:dyDescent="0.25"/>
    <row r="188" ht="14.25" hidden="1" customHeight="1" x14ac:dyDescent="0.25"/>
    <row r="189" ht="14.25" hidden="1" customHeight="1" x14ac:dyDescent="0.25"/>
    <row r="190" ht="14.25" hidden="1" customHeight="1" x14ac:dyDescent="0.25"/>
    <row r="191" ht="14.25" hidden="1" customHeight="1" x14ac:dyDescent="0.25"/>
    <row r="192" ht="14.25" hidden="1" customHeight="1" x14ac:dyDescent="0.25"/>
    <row r="193" ht="14.25" hidden="1" customHeight="1" x14ac:dyDescent="0.25"/>
    <row r="194" ht="14.25" hidden="1" customHeight="1" x14ac:dyDescent="0.25"/>
    <row r="195" ht="14.25" hidden="1" customHeight="1" x14ac:dyDescent="0.25"/>
    <row r="196" ht="14.25" hidden="1" customHeight="1" x14ac:dyDescent="0.25"/>
    <row r="197" ht="14.25" hidden="1" customHeight="1" x14ac:dyDescent="0.25"/>
    <row r="198" ht="14.25" hidden="1" customHeight="1" x14ac:dyDescent="0.25"/>
    <row r="199" ht="14.25" hidden="1" customHeight="1" x14ac:dyDescent="0.25"/>
    <row r="200" ht="14.25" hidden="1" customHeight="1" x14ac:dyDescent="0.25"/>
    <row r="201" ht="14.25" hidden="1" customHeight="1" x14ac:dyDescent="0.25"/>
    <row r="202" ht="14.25" hidden="1" customHeight="1" x14ac:dyDescent="0.25"/>
    <row r="203" ht="14.25" hidden="1" customHeight="1" x14ac:dyDescent="0.25"/>
    <row r="204" ht="14.25" hidden="1" customHeight="1" x14ac:dyDescent="0.25"/>
    <row r="205" ht="14.25" hidden="1" customHeight="1" x14ac:dyDescent="0.25"/>
    <row r="206" ht="14.25" hidden="1" customHeight="1" x14ac:dyDescent="0.25"/>
    <row r="207" ht="14.25" hidden="1" customHeight="1" x14ac:dyDescent="0.25"/>
    <row r="208" ht="14.25" hidden="1" customHeight="1" x14ac:dyDescent="0.25"/>
    <row r="209" ht="14.25" hidden="1" customHeight="1" x14ac:dyDescent="0.25"/>
    <row r="210" ht="14.25" hidden="1" customHeight="1" x14ac:dyDescent="0.25"/>
    <row r="211" ht="14.25" hidden="1" customHeight="1" x14ac:dyDescent="0.25"/>
    <row r="212" ht="14.25" hidden="1" customHeight="1" x14ac:dyDescent="0.25"/>
    <row r="213" ht="14.25" hidden="1" customHeight="1" x14ac:dyDescent="0.25"/>
    <row r="214" ht="14.25" hidden="1" customHeight="1" x14ac:dyDescent="0.25"/>
    <row r="215" ht="14.25" hidden="1" customHeight="1" x14ac:dyDescent="0.25"/>
    <row r="216" ht="14.25" hidden="1" customHeight="1" x14ac:dyDescent="0.25"/>
    <row r="217" ht="14.25" hidden="1" customHeight="1" x14ac:dyDescent="0.25"/>
    <row r="218" ht="14.25" hidden="1" customHeight="1" x14ac:dyDescent="0.25"/>
    <row r="219" ht="14.25" hidden="1" customHeight="1" x14ac:dyDescent="0.25"/>
    <row r="220" ht="14.25" hidden="1" customHeight="1" x14ac:dyDescent="0.25"/>
    <row r="221" ht="14.25" hidden="1" customHeight="1" x14ac:dyDescent="0.25"/>
    <row r="222" ht="14.25" hidden="1" customHeight="1" x14ac:dyDescent="0.25"/>
    <row r="223" ht="14.25" hidden="1" customHeight="1" x14ac:dyDescent="0.25"/>
    <row r="224" ht="14.25" hidden="1" customHeight="1" x14ac:dyDescent="0.25"/>
    <row r="225" ht="14.25" hidden="1" customHeight="1" x14ac:dyDescent="0.25"/>
    <row r="226" ht="14.25" hidden="1" customHeight="1" x14ac:dyDescent="0.25"/>
    <row r="227" ht="14.25" hidden="1" customHeight="1" x14ac:dyDescent="0.25"/>
    <row r="228" ht="14.25" hidden="1" customHeight="1" x14ac:dyDescent="0.25"/>
    <row r="229" ht="14.25" hidden="1" customHeight="1" x14ac:dyDescent="0.25"/>
    <row r="230" ht="14.25" hidden="1" customHeight="1" x14ac:dyDescent="0.25"/>
    <row r="231" ht="14.25" hidden="1" customHeight="1" x14ac:dyDescent="0.25"/>
    <row r="232" ht="14.25" hidden="1" customHeight="1" x14ac:dyDescent="0.25"/>
    <row r="233" ht="14.25" hidden="1" customHeight="1" x14ac:dyDescent="0.25"/>
    <row r="234" ht="14.25" hidden="1" customHeight="1" x14ac:dyDescent="0.25"/>
    <row r="235" ht="14.25" hidden="1" customHeight="1" x14ac:dyDescent="0.25"/>
    <row r="236" ht="14.25" hidden="1" customHeight="1" x14ac:dyDescent="0.25"/>
    <row r="237" ht="14.25" hidden="1" customHeight="1" x14ac:dyDescent="0.25"/>
    <row r="238" ht="14.25" hidden="1" customHeight="1" x14ac:dyDescent="0.25"/>
    <row r="239" ht="14.25" hidden="1" customHeight="1" x14ac:dyDescent="0.25"/>
    <row r="240" ht="14.25" hidden="1" customHeight="1" x14ac:dyDescent="0.25"/>
    <row r="241" ht="14.25" hidden="1" customHeight="1" x14ac:dyDescent="0.25"/>
    <row r="242" ht="14.25" hidden="1" customHeight="1" x14ac:dyDescent="0.25"/>
    <row r="243" ht="14.25" hidden="1" customHeight="1" x14ac:dyDescent="0.25"/>
    <row r="244" ht="14.25" hidden="1" customHeight="1" x14ac:dyDescent="0.25"/>
    <row r="245" ht="14.25" hidden="1" customHeight="1" x14ac:dyDescent="0.25"/>
    <row r="246" ht="14.25" hidden="1" customHeight="1" x14ac:dyDescent="0.25"/>
    <row r="247" ht="14.25" hidden="1" customHeight="1" x14ac:dyDescent="0.25"/>
    <row r="248" ht="14.25" hidden="1" customHeight="1" x14ac:dyDescent="0.25"/>
    <row r="249" ht="14.25" hidden="1" customHeight="1" x14ac:dyDescent="0.25"/>
    <row r="250" ht="14.25" hidden="1" customHeight="1" x14ac:dyDescent="0.25"/>
    <row r="251" ht="14.25" hidden="1" customHeight="1" x14ac:dyDescent="0.25"/>
    <row r="252" ht="14.25" hidden="1" customHeight="1" x14ac:dyDescent="0.25"/>
    <row r="253" ht="14.25" hidden="1" customHeight="1" x14ac:dyDescent="0.25"/>
    <row r="254" ht="14.25" hidden="1" customHeight="1" x14ac:dyDescent="0.25"/>
    <row r="255" ht="14.25" hidden="1" customHeight="1" x14ac:dyDescent="0.25"/>
    <row r="256" ht="14.25" hidden="1" customHeight="1" x14ac:dyDescent="0.25"/>
    <row r="257" ht="14.25" hidden="1" customHeight="1" x14ac:dyDescent="0.25"/>
    <row r="258" ht="14.25" hidden="1" customHeight="1" x14ac:dyDescent="0.25"/>
    <row r="259" ht="14.25" hidden="1" customHeight="1" x14ac:dyDescent="0.25"/>
    <row r="260" ht="14.25" hidden="1" customHeight="1" x14ac:dyDescent="0.25"/>
    <row r="261" ht="14.25" hidden="1" customHeight="1" x14ac:dyDescent="0.25"/>
    <row r="262" ht="14.25" hidden="1" customHeight="1" x14ac:dyDescent="0.25"/>
    <row r="263" ht="14.25" hidden="1" customHeight="1" x14ac:dyDescent="0.25"/>
    <row r="264" ht="14.25" hidden="1" customHeight="1" x14ac:dyDescent="0.25"/>
    <row r="265" ht="14.25" hidden="1" customHeight="1" x14ac:dyDescent="0.25"/>
    <row r="266" ht="14.25" hidden="1" customHeight="1" x14ac:dyDescent="0.25"/>
    <row r="267" ht="14.25" hidden="1" customHeight="1" x14ac:dyDescent="0.25"/>
    <row r="268" ht="14.25" hidden="1" customHeight="1" x14ac:dyDescent="0.25"/>
    <row r="269" ht="14.25" hidden="1" customHeight="1" x14ac:dyDescent="0.25"/>
    <row r="270" ht="14.25" hidden="1" customHeight="1" x14ac:dyDescent="0.25"/>
    <row r="271" ht="14.25" hidden="1" customHeight="1" x14ac:dyDescent="0.25"/>
    <row r="272" ht="14.25" hidden="1" customHeight="1" x14ac:dyDescent="0.25"/>
    <row r="273" ht="14.25" hidden="1" customHeight="1" x14ac:dyDescent="0.25"/>
    <row r="274" ht="14.25" hidden="1" customHeight="1" x14ac:dyDescent="0.25"/>
    <row r="275" ht="14.25" hidden="1" customHeight="1" x14ac:dyDescent="0.25"/>
    <row r="276" ht="14.25" hidden="1" customHeight="1" x14ac:dyDescent="0.25"/>
    <row r="277" ht="14.25" hidden="1" customHeight="1" x14ac:dyDescent="0.25"/>
    <row r="278" ht="14.25" hidden="1" customHeight="1" x14ac:dyDescent="0.25"/>
    <row r="279" ht="14.25" hidden="1" customHeight="1" x14ac:dyDescent="0.25"/>
    <row r="280" ht="14.25" hidden="1" customHeight="1" x14ac:dyDescent="0.25"/>
    <row r="281" ht="14.25" hidden="1" customHeight="1" x14ac:dyDescent="0.25"/>
    <row r="282" ht="14.25" hidden="1" customHeight="1" x14ac:dyDescent="0.25"/>
    <row r="283" ht="14.25" hidden="1" customHeight="1" x14ac:dyDescent="0.25"/>
    <row r="284" ht="14.25" hidden="1" customHeight="1" x14ac:dyDescent="0.25"/>
    <row r="285" ht="14.25" hidden="1" customHeight="1" x14ac:dyDescent="0.25"/>
    <row r="286" ht="14.25" hidden="1" customHeight="1" x14ac:dyDescent="0.25"/>
    <row r="287" ht="14.25" hidden="1" customHeight="1" x14ac:dyDescent="0.25"/>
    <row r="288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</sheetData>
  <sheetProtection algorithmName="SHA-512" hashValue="w4MFf6bM8cxBOzcneilRifdEf/sm2Q0y5p6NWooSJxvOISoEW/9VSOC7IPHoD39GZ8lkoaF55sKHbVabNfLJFw==" saltValue="57JFcd8wpjwHttKdZMAIkg==" spinCount="100000" sheet="1" selectLockedCells="1"/>
  <mergeCells count="39">
    <mergeCell ref="C54:AC55"/>
    <mergeCell ref="D56:K56"/>
    <mergeCell ref="S50:X50"/>
    <mergeCell ref="S49:X49"/>
    <mergeCell ref="S44:X44"/>
    <mergeCell ref="S43:X43"/>
    <mergeCell ref="S46:X46"/>
    <mergeCell ref="S45:X45"/>
    <mergeCell ref="S48:X48"/>
    <mergeCell ref="S47:X47"/>
    <mergeCell ref="S38:X38"/>
    <mergeCell ref="S37:X37"/>
    <mergeCell ref="S40:X40"/>
    <mergeCell ref="S39:X39"/>
    <mergeCell ref="S42:X42"/>
    <mergeCell ref="S41:X41"/>
    <mergeCell ref="S32:X32"/>
    <mergeCell ref="S31:X31"/>
    <mergeCell ref="S34:X34"/>
    <mergeCell ref="S33:X33"/>
    <mergeCell ref="S36:X36"/>
    <mergeCell ref="S35:X35"/>
    <mergeCell ref="S26:X26"/>
    <mergeCell ref="S25:X25"/>
    <mergeCell ref="S28:X28"/>
    <mergeCell ref="S27:X27"/>
    <mergeCell ref="S30:X30"/>
    <mergeCell ref="S29:X29"/>
    <mergeCell ref="S22:X22"/>
    <mergeCell ref="C20:R20"/>
    <mergeCell ref="S20:X20"/>
    <mergeCell ref="S24:X24"/>
    <mergeCell ref="S23:X23"/>
    <mergeCell ref="K3:N3"/>
    <mergeCell ref="G11:Z11"/>
    <mergeCell ref="G13:Z13"/>
    <mergeCell ref="C16:AC16"/>
    <mergeCell ref="C19:D19"/>
    <mergeCell ref="P19:Q19"/>
  </mergeCells>
  <pageMargins left="0.70866141732283472" right="0.70866141732283472" top="0.74803149606299213" bottom="0.74803149606299213" header="0.31496062992125984" footer="0.31496062992125984"/>
  <pageSetup paperSize="9" scale="48" fitToHeight="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BALANCOEMPRESA</vt:lpstr>
      <vt:lpstr>DRESULTADOSEMPRESA</vt:lpstr>
      <vt:lpstr>BALANCOEMPRESAPOSPROJECTO</vt:lpstr>
      <vt:lpstr>DRESULTADOSEMPRESAPOSPROJECTO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paulonobrega@ideram.pt</dc:creator>
  <cp:lastModifiedBy>paulonobrega@ideram.pt</cp:lastModifiedBy>
  <dcterms:created xsi:type="dcterms:W3CDTF">2019-03-28T16:59:23Z</dcterms:created>
  <dcterms:modified xsi:type="dcterms:W3CDTF">2019-05-28T17:59:20Z</dcterms:modified>
</cp:coreProperties>
</file>